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/>
  <bookViews>
    <workbookView xWindow="34540" yWindow="6440" windowWidth="20780" windowHeight="12740" activeTab="0"/>
  </bookViews>
  <sheets>
    <sheet name="UC TCO Analysis" sheetId="2" r:id="rId1"/>
  </sheets>
  <definedNames>
    <definedName name="_xlnm.Print_Area" localSheetId="0">'UC TCO Analysis'!$A$1:$I$148</definedName>
    <definedName name="_xlnm.Print_Titles" localSheetId="0">'UC TCO Analysis'!$1:$2</definedName>
  </definedNames>
  <calcPr calcId="150001"/>
  <extLst/>
</workbook>
</file>

<file path=xl/comments1.xml><?xml version="1.0" encoding="utf-8"?>
<comments xmlns="http://schemas.openxmlformats.org/spreadsheetml/2006/main">
  <authors>
    <author>Rick Akey</author>
  </authors>
  <commentList>
    <comment ref="B2" authorId="0">
      <text>
        <r>
          <rPr>
            <b/>
            <sz val="8"/>
            <rFont val="Tahoma"/>
            <family val="2"/>
          </rPr>
          <t>Rick Akey:</t>
        </r>
        <r>
          <rPr>
            <sz val="8"/>
            <rFont val="Tahoma"/>
            <family val="2"/>
          </rPr>
          <t xml:space="preserve">
For Details about each Criteria Element click on the hyperlink to be sent to our blog on  "How to determine the TCO for UCaaS "</t>
        </r>
      </text>
    </comment>
    <comment ref="B100" authorId="0">
      <text>
        <r>
          <rPr>
            <b/>
            <sz val="8"/>
            <rFont val="Tahoma"/>
            <family val="2"/>
          </rPr>
          <t>Rick Akey:</t>
        </r>
        <r>
          <rPr>
            <sz val="8"/>
            <rFont val="Tahoma"/>
            <family val="2"/>
          </rPr>
          <t xml:space="preserve">
Choose one of the below reliability factors.
</t>
        </r>
      </text>
    </comment>
    <comment ref="C100" authorId="0">
      <text>
        <r>
          <rPr>
            <b/>
            <sz val="8"/>
            <rFont val="Tahoma"/>
            <family val="2"/>
          </rPr>
          <t>Rick Akey:</t>
        </r>
        <r>
          <rPr>
            <sz val="8"/>
            <rFont val="Tahoma"/>
            <family val="2"/>
          </rPr>
          <t xml:space="preserve">
Annual Hours Of Downtime</t>
        </r>
      </text>
    </comment>
    <comment ref="D100" authorId="0">
      <text>
        <r>
          <rPr>
            <b/>
            <sz val="8"/>
            <rFont val="Tahoma"/>
            <family val="2"/>
          </rPr>
          <t>Rick Akey:</t>
        </r>
        <r>
          <rPr>
            <sz val="8"/>
            <rFont val="Tahoma"/>
            <family val="2"/>
          </rPr>
          <t xml:space="preserve">
Annual Cost per hour of Downtime
</t>
        </r>
      </text>
    </comment>
    <comment ref="F100" authorId="0">
      <text>
        <r>
          <rPr>
            <b/>
            <sz val="8"/>
            <rFont val="Tahoma"/>
            <family val="2"/>
          </rPr>
          <t>Rick Akey:</t>
        </r>
        <r>
          <rPr>
            <sz val="8"/>
            <rFont val="Tahoma"/>
            <family val="2"/>
          </rPr>
          <t xml:space="preserve">
Annual Hours Of Downtime</t>
        </r>
      </text>
    </comment>
    <comment ref="G100" authorId="0">
      <text>
        <r>
          <rPr>
            <b/>
            <sz val="8"/>
            <rFont val="Tahoma"/>
            <family val="2"/>
          </rPr>
          <t>Rick Akey:</t>
        </r>
        <r>
          <rPr>
            <sz val="8"/>
            <rFont val="Tahoma"/>
            <family val="2"/>
          </rPr>
          <t xml:space="preserve">
Annual Cost per hour of Downtime
</t>
        </r>
      </text>
    </comment>
  </commentList>
</comments>
</file>

<file path=xl/sharedStrings.xml><?xml version="1.0" encoding="utf-8"?>
<sst xmlns="http://schemas.openxmlformats.org/spreadsheetml/2006/main" count="141" uniqueCount="119">
  <si>
    <t>Local</t>
  </si>
  <si>
    <t>Qty</t>
  </si>
  <si>
    <t>Unit Cost</t>
  </si>
  <si>
    <t>Cost</t>
  </si>
  <si>
    <t>LD</t>
  </si>
  <si>
    <t>Toll Free</t>
  </si>
  <si>
    <t>Standard Phone</t>
  </si>
  <si>
    <t>Conference Phone</t>
  </si>
  <si>
    <t>Receptionist Phone</t>
  </si>
  <si>
    <t>Lobby Phone</t>
  </si>
  <si>
    <t>Total Cost over 5 years</t>
  </si>
  <si>
    <t>POE Switch</t>
  </si>
  <si>
    <t>Monthly Cost Summary</t>
  </si>
  <si>
    <t>Executive Phone</t>
  </si>
  <si>
    <t>Installation</t>
  </si>
  <si>
    <t>Training</t>
  </si>
  <si>
    <t>Notes</t>
  </si>
  <si>
    <t>UCaaS Utility Lic</t>
  </si>
  <si>
    <t>UCaaS Basic Lic</t>
  </si>
  <si>
    <t>UCaaS CC Lic</t>
  </si>
  <si>
    <t>UCaaS CC Agent Lic</t>
  </si>
  <si>
    <t>UCaaS CC Supervisor Lic</t>
  </si>
  <si>
    <t>Proposed UCaaS</t>
  </si>
  <si>
    <t>UCaaS Attendant Lic</t>
  </si>
  <si>
    <t>Collaboration</t>
  </si>
  <si>
    <t>Year 1</t>
  </si>
  <si>
    <t>Year 2</t>
  </si>
  <si>
    <t>Year 3</t>
  </si>
  <si>
    <t>Year 4</t>
  </si>
  <si>
    <t>Year 5</t>
  </si>
  <si>
    <t>Total</t>
  </si>
  <si>
    <t>Premise-based UC System</t>
  </si>
  <si>
    <t>Criteria</t>
  </si>
  <si>
    <t>Other</t>
  </si>
  <si>
    <t>Environmental (Monthly)</t>
  </si>
  <si>
    <t>Total Hardware and Application Costs (One-time)</t>
  </si>
  <si>
    <t>Hardware and Application Software (One-time)</t>
  </si>
  <si>
    <t>Installation and Training Costs (One-time)</t>
  </si>
  <si>
    <t>Total Installation and Training Costs (One-time)</t>
  </si>
  <si>
    <t>Power</t>
  </si>
  <si>
    <t>Fire Supression</t>
  </si>
  <si>
    <t>Cooling</t>
  </si>
  <si>
    <t>Real Estate</t>
  </si>
  <si>
    <t>Data Center Costs</t>
  </si>
  <si>
    <t>Cost of Capital (Annual)</t>
  </si>
  <si>
    <t>Depreciation(Annual)</t>
  </si>
  <si>
    <t>Total Environmental Costs (Monthly)</t>
  </si>
  <si>
    <t>Capital</t>
  </si>
  <si>
    <t>Rate</t>
  </si>
  <si>
    <t>Total Cost of Capital (Annual)</t>
  </si>
  <si>
    <t>Life Span</t>
  </si>
  <si>
    <t>Total Depreciation Costs (Annual)</t>
  </si>
  <si>
    <t>MPLS</t>
  </si>
  <si>
    <t>Internet</t>
  </si>
  <si>
    <t>Broadband</t>
  </si>
  <si>
    <t>Private Line</t>
  </si>
  <si>
    <t>NNI Xcon</t>
  </si>
  <si>
    <t>Voice Network (Monthly)</t>
  </si>
  <si>
    <t>Total Data Network Costs (Monthly)</t>
  </si>
  <si>
    <t>Data Network (Monthly)</t>
  </si>
  <si>
    <t>SIP Sessions</t>
  </si>
  <si>
    <t>SIP Other</t>
  </si>
  <si>
    <t>POTS</t>
  </si>
  <si>
    <t>Total Voice Network Costs (Monthly)</t>
  </si>
  <si>
    <t>Voice Usage (Monthly)</t>
  </si>
  <si>
    <t>Total Voice Usage Costs (Monthly)</t>
  </si>
  <si>
    <t>Maintenance (Annual)</t>
  </si>
  <si>
    <t>Contracts</t>
  </si>
  <si>
    <t>Labor</t>
  </si>
  <si>
    <t>Materials</t>
  </si>
  <si>
    <t>Total Maintenance Costs (Annual)</t>
  </si>
  <si>
    <t>Audio, Video, Web Conferencing and Collaboration  (Monthly)</t>
  </si>
  <si>
    <t>Audio Conferencing</t>
  </si>
  <si>
    <t>Video Conferencing</t>
  </si>
  <si>
    <t>Web Conferencing</t>
  </si>
  <si>
    <t>Total Audio, Video, Web Conferencing and Collaboration Costs  (Monthly)</t>
  </si>
  <si>
    <t>Local Mins</t>
  </si>
  <si>
    <t>LD Mins</t>
  </si>
  <si>
    <t>Toll Free Mins</t>
  </si>
  <si>
    <t>POTS Line costs</t>
  </si>
  <si>
    <t>UCaaS Subscriptions</t>
  </si>
  <si>
    <t>UCaaS Mobility Lic</t>
  </si>
  <si>
    <t>UCaaS Executive Lic</t>
  </si>
  <si>
    <t>UCaaS Other Lic</t>
  </si>
  <si>
    <t>Help Desk and IT</t>
  </si>
  <si>
    <t>Other IT Support Hours</t>
  </si>
  <si>
    <t>System Maintenance Hours</t>
  </si>
  <si>
    <t>Help Desk and IT (Monthly)</t>
  </si>
  <si>
    <t>Total Help Desk and IT Costs (Monthly)</t>
  </si>
  <si>
    <t>Production and revenue losses from outage and maintenance downtime (Annual)</t>
  </si>
  <si>
    <t>Downtime Other</t>
  </si>
  <si>
    <t>Total Costs for Production and revenue losses from outage and maintenance downtime (Annual)</t>
  </si>
  <si>
    <t>Production efficiencies and revenue gained by system improvements  (Monthly)</t>
  </si>
  <si>
    <t>Employee Hours Saved</t>
  </si>
  <si>
    <t>Additional Units Sold</t>
  </si>
  <si>
    <t>Gains other</t>
  </si>
  <si>
    <t>Total Production efficiencies and revenue gained by system improvements  (Monthly)</t>
  </si>
  <si>
    <t>Value of Monthly Churn in Revenue</t>
  </si>
  <si>
    <t>Reductions in customer churn based on improved service related to adoption of UC  (Monthly)</t>
  </si>
  <si>
    <t>Total Reductions in customer churn based on improved service related to adoption of UC  (Monthly)</t>
  </si>
  <si>
    <t>Churn Other</t>
  </si>
  <si>
    <t>One Time Cost Summary</t>
  </si>
  <si>
    <t>Annual Costs Summary</t>
  </si>
  <si>
    <t xml:space="preserve">Total Annual Costs </t>
  </si>
  <si>
    <t xml:space="preserve">Total Monthly Costs </t>
  </si>
  <si>
    <t>Total One Time Costs</t>
  </si>
  <si>
    <t>TCO Analysis UCaaS Solution</t>
  </si>
  <si>
    <t>TCO Analysis Premise-Based Solution</t>
  </si>
  <si>
    <t>Premise-based Solution - Average cost per user over 5 years</t>
  </si>
  <si>
    <t>Enter number of users that will be using the solution</t>
  </si>
  <si>
    <t>UCaaS - Average cost per user over 5 years</t>
  </si>
  <si>
    <t>UC TCO</t>
  </si>
  <si>
    <t>Criteria Elements</t>
  </si>
  <si>
    <t>Total UCaaS Subscription Costs  (Monthly)</t>
  </si>
  <si>
    <t>Premise System Hardware, software, and Lic</t>
  </si>
  <si>
    <t>User Support Hours</t>
  </si>
  <si>
    <t xml:space="preserve">Predicted Reliability 99.9% </t>
  </si>
  <si>
    <t>Predicted Reliability 99.99%</t>
  </si>
  <si>
    <t>Predicted Reliability 99.999%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</si>
</sst>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double">
        <color rgb="FF3F3F3F"/>
      </right>
      <top style="medium"/>
      <bottom style="medium"/>
    </border>
    <border>
      <left style="double">
        <color rgb="FF3F3F3F"/>
      </left>
      <right style="double">
        <color rgb="FF3F3F3F"/>
      </right>
      <top style="medium"/>
      <bottom style="medium"/>
    </border>
    <border>
      <left style="double">
        <color rgb="FF3F3F3F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164" fontId="1" fillId="6" borderId="3" xfId="28" applyNumberFormat="1" applyBorder="1"/>
    <xf numFmtId="0" fontId="1" fillId="6" borderId="4" xfId="28" applyBorder="1"/>
    <xf numFmtId="0" fontId="1" fillId="6" borderId="5" xfId="28" applyBorder="1"/>
    <xf numFmtId="164" fontId="1" fillId="6" borderId="6" xfId="28" applyNumberFormat="1" applyBorder="1"/>
    <xf numFmtId="0" fontId="1" fillId="6" borderId="7" xfId="28" applyBorder="1"/>
    <xf numFmtId="164" fontId="1" fillId="6" borderId="8" xfId="28" applyNumberFormat="1" applyBorder="1"/>
    <xf numFmtId="164" fontId="1" fillId="4" borderId="6" xfId="26" applyNumberFormat="1" applyBorder="1"/>
    <xf numFmtId="0" fontId="6" fillId="3" borderId="5" xfId="25" applyBorder="1"/>
    <xf numFmtId="164" fontId="6" fillId="3" borderId="6" xfId="25" applyNumberFormat="1" applyBorder="1"/>
    <xf numFmtId="0" fontId="6" fillId="3" borderId="7" xfId="25" applyBorder="1"/>
    <xf numFmtId="164" fontId="6" fillId="3" borderId="8" xfId="25" applyNumberFormat="1" applyBorder="1"/>
    <xf numFmtId="0" fontId="5" fillId="2" borderId="1" xfId="24"/>
    <xf numFmtId="164" fontId="5" fillId="2" borderId="1" xfId="24" applyNumberFormat="1"/>
    <xf numFmtId="0" fontId="5" fillId="2" borderId="1" xfId="24" applyAlignment="1">
      <alignment horizontal="right" vertical="top" wrapText="1"/>
    </xf>
    <xf numFmtId="0" fontId="1" fillId="9" borderId="9" xfId="31" applyBorder="1" applyAlignment="1">
      <alignment horizontal="center" vertical="top" wrapText="1"/>
    </xf>
    <xf numFmtId="0" fontId="1" fillId="9" borderId="8" xfId="31" applyBorder="1" applyAlignment="1">
      <alignment horizontal="right" vertical="top" wrapText="1"/>
    </xf>
    <xf numFmtId="0" fontId="1" fillId="9" borderId="5" xfId="31" applyBorder="1" applyAlignment="1">
      <alignment horizontal="right" vertical="top" wrapText="1"/>
    </xf>
    <xf numFmtId="0" fontId="1" fillId="9" borderId="9" xfId="31" applyBorder="1" applyAlignment="1">
      <alignment horizontal="center"/>
    </xf>
    <xf numFmtId="0" fontId="1" fillId="9" borderId="8" xfId="31" applyBorder="1"/>
    <xf numFmtId="164" fontId="1" fillId="9" borderId="8" xfId="31" applyNumberFormat="1" applyBorder="1"/>
    <xf numFmtId="0" fontId="1" fillId="9" borderId="5" xfId="31" applyBorder="1"/>
    <xf numFmtId="0" fontId="1" fillId="9" borderId="8" xfId="31" applyBorder="1" applyAlignment="1">
      <alignment horizontal="right" wrapText="1"/>
    </xf>
    <xf numFmtId="0" fontId="1" fillId="9" borderId="6" xfId="31" applyBorder="1" applyAlignment="1">
      <alignment horizontal="right" wrapText="1"/>
    </xf>
    <xf numFmtId="165" fontId="1" fillId="9" borderId="8" xfId="31" applyNumberFormat="1" applyBorder="1" applyAlignment="1">
      <alignment horizontal="right" wrapText="1"/>
    </xf>
    <xf numFmtId="0" fontId="1" fillId="9" borderId="10" xfId="31" applyBorder="1" applyAlignment="1">
      <alignment horizontal="center"/>
    </xf>
    <xf numFmtId="0" fontId="1" fillId="9" borderId="6" xfId="31" applyBorder="1"/>
    <xf numFmtId="0" fontId="5" fillId="3" borderId="11" xfId="25" applyFont="1" applyBorder="1" applyAlignment="1">
      <alignment horizontal="center"/>
    </xf>
    <xf numFmtId="0" fontId="5" fillId="3" borderId="12" xfId="25" applyFont="1" applyBorder="1"/>
    <xf numFmtId="0" fontId="5" fillId="3" borderId="12" xfId="25" applyFont="1" applyBorder="1" applyAlignment="1">
      <alignment horizontal="center"/>
    </xf>
    <xf numFmtId="164" fontId="5" fillId="3" borderId="12" xfId="25" applyNumberFormat="1" applyFont="1" applyBorder="1" applyAlignment="1">
      <alignment horizontal="center"/>
    </xf>
    <xf numFmtId="0" fontId="5" fillId="3" borderId="13" xfId="25" applyFont="1" applyBorder="1"/>
    <xf numFmtId="0" fontId="5" fillId="3" borderId="9" xfId="25" applyFont="1" applyBorder="1" applyAlignment="1">
      <alignment horizontal="center"/>
    </xf>
    <xf numFmtId="0" fontId="5" fillId="3" borderId="8" xfId="25" applyFont="1" applyBorder="1" applyAlignment="1">
      <alignment horizontal="right"/>
    </xf>
    <xf numFmtId="164" fontId="5" fillId="3" borderId="8" xfId="25" applyNumberFormat="1" applyFont="1" applyBorder="1"/>
    <xf numFmtId="0" fontId="5" fillId="3" borderId="6" xfId="25" applyFont="1" applyBorder="1"/>
    <xf numFmtId="164" fontId="1" fillId="7" borderId="8" xfId="29" applyNumberFormat="1" applyBorder="1"/>
    <xf numFmtId="164" fontId="1" fillId="7" borderId="6" xfId="29" applyNumberFormat="1" applyBorder="1"/>
    <xf numFmtId="0" fontId="1" fillId="7" borderId="7" xfId="29" applyBorder="1"/>
    <xf numFmtId="0" fontId="1" fillId="7" borderId="5" xfId="29" applyBorder="1"/>
    <xf numFmtId="164" fontId="1" fillId="7" borderId="14" xfId="29" applyNumberFormat="1" applyBorder="1"/>
    <xf numFmtId="0" fontId="1" fillId="7" borderId="15" xfId="29" applyBorder="1"/>
    <xf numFmtId="164" fontId="1" fillId="7" borderId="16" xfId="29" applyNumberFormat="1" applyBorder="1"/>
    <xf numFmtId="164" fontId="1" fillId="6" borderId="14" xfId="28" applyNumberFormat="1" applyBorder="1"/>
    <xf numFmtId="0" fontId="1" fillId="6" borderId="15" xfId="28" applyBorder="1"/>
    <xf numFmtId="164" fontId="1" fillId="6" borderId="16" xfId="28" applyNumberFormat="1" applyBorder="1"/>
    <xf numFmtId="0" fontId="5" fillId="2" borderId="1" xfId="24" applyAlignment="1">
      <alignment horizontal="center"/>
    </xf>
    <xf numFmtId="164" fontId="6" fillId="5" borderId="17" xfId="27" applyNumberFormat="1" applyBorder="1"/>
    <xf numFmtId="164" fontId="6" fillId="5" borderId="18" xfId="27" applyNumberFormat="1" applyBorder="1"/>
    <xf numFmtId="0" fontId="6" fillId="5" borderId="19" xfId="27" applyBorder="1"/>
    <xf numFmtId="0" fontId="6" fillId="5" borderId="20" xfId="27" applyBorder="1"/>
    <xf numFmtId="164" fontId="6" fillId="5" borderId="14" xfId="27" applyNumberFormat="1" applyBorder="1"/>
    <xf numFmtId="164" fontId="6" fillId="5" borderId="16" xfId="27" applyNumberFormat="1" applyBorder="1"/>
    <xf numFmtId="0" fontId="6" fillId="5" borderId="15" xfId="27" applyBorder="1"/>
    <xf numFmtId="164" fontId="6" fillId="3" borderId="17" xfId="25" applyNumberFormat="1" applyBorder="1"/>
    <xf numFmtId="164" fontId="6" fillId="3" borderId="18" xfId="25" applyNumberFormat="1" applyBorder="1"/>
    <xf numFmtId="0" fontId="6" fillId="3" borderId="19" xfId="25" applyBorder="1"/>
    <xf numFmtId="0" fontId="6" fillId="3" borderId="20" xfId="25" applyBorder="1"/>
    <xf numFmtId="164" fontId="6" fillId="3" borderId="14" xfId="25" applyNumberFormat="1" applyBorder="1"/>
    <xf numFmtId="164" fontId="6" fillId="3" borderId="16" xfId="25" applyNumberFormat="1" applyBorder="1"/>
    <xf numFmtId="0" fontId="6" fillId="3" borderId="15" xfId="25" applyBorder="1"/>
    <xf numFmtId="164" fontId="1" fillId="4" borderId="14" xfId="26" applyNumberFormat="1" applyBorder="1"/>
    <xf numFmtId="0" fontId="1" fillId="4" borderId="15" xfId="26" applyBorder="1"/>
    <xf numFmtId="0" fontId="5" fillId="5" borderId="11" xfId="27" applyFont="1" applyBorder="1" applyAlignment="1">
      <alignment horizontal="center" wrapText="1"/>
    </xf>
    <xf numFmtId="0" fontId="5" fillId="5" borderId="13" xfId="27" applyFont="1" applyBorder="1"/>
    <xf numFmtId="0" fontId="5" fillId="5" borderId="9" xfId="27" applyFont="1" applyBorder="1" applyAlignment="1">
      <alignment horizontal="center" wrapText="1"/>
    </xf>
    <xf numFmtId="0" fontId="5" fillId="5" borderId="6" xfId="27" applyNumberFormat="1" applyFont="1" applyBorder="1"/>
    <xf numFmtId="0" fontId="5" fillId="5" borderId="21" xfId="27" applyFont="1" applyBorder="1" applyAlignment="1">
      <alignment horizontal="center" wrapText="1"/>
    </xf>
    <xf numFmtId="0" fontId="5" fillId="5" borderId="18" xfId="27" applyNumberFormat="1" applyFont="1" applyBorder="1"/>
    <xf numFmtId="0" fontId="5" fillId="8" borderId="22" xfId="30" applyFont="1" applyBorder="1" applyAlignment="1">
      <alignment horizontal="center"/>
    </xf>
    <xf numFmtId="0" fontId="5" fillId="8" borderId="17" xfId="30" applyFont="1" applyBorder="1" applyAlignment="1">
      <alignment horizontal="right"/>
    </xf>
    <xf numFmtId="0" fontId="5" fillId="8" borderId="17" xfId="30" applyFont="1" applyBorder="1"/>
    <xf numFmtId="164" fontId="5" fillId="8" borderId="17" xfId="30" applyNumberFormat="1" applyFont="1" applyBorder="1"/>
    <xf numFmtId="0" fontId="5" fillId="8" borderId="18" xfId="30" applyFont="1" applyBorder="1"/>
    <xf numFmtId="0" fontId="5" fillId="8" borderId="21" xfId="30" applyFont="1" applyBorder="1" applyAlignment="1">
      <alignment horizontal="center"/>
    </xf>
    <xf numFmtId="0" fontId="5" fillId="8" borderId="17" xfId="30" applyFont="1" applyBorder="1" applyAlignment="1">
      <alignment horizontal="right" vertical="top" wrapText="1"/>
    </xf>
    <xf numFmtId="0" fontId="5" fillId="8" borderId="20" xfId="30" applyFont="1" applyBorder="1"/>
    <xf numFmtId="164" fontId="5" fillId="5" borderId="17" xfId="27" applyNumberFormat="1" applyFont="1" applyBorder="1"/>
    <xf numFmtId="164" fontId="5" fillId="5" borderId="18" xfId="27" applyNumberFormat="1" applyFont="1" applyBorder="1"/>
    <xf numFmtId="0" fontId="5" fillId="5" borderId="19" xfId="27" applyFont="1" applyBorder="1"/>
    <xf numFmtId="0" fontId="5" fillId="5" borderId="20" xfId="27" applyFont="1" applyBorder="1"/>
    <xf numFmtId="164" fontId="5" fillId="5" borderId="8" xfId="27" applyNumberFormat="1" applyFont="1" applyBorder="1"/>
    <xf numFmtId="164" fontId="5" fillId="5" borderId="6" xfId="27" applyNumberFormat="1" applyFont="1" applyBorder="1"/>
    <xf numFmtId="0" fontId="5" fillId="5" borderId="7" xfId="27" applyFont="1" applyBorder="1"/>
    <xf numFmtId="164" fontId="5" fillId="3" borderId="14" xfId="25" applyNumberFormat="1" applyFont="1" applyBorder="1"/>
    <xf numFmtId="164" fontId="5" fillId="3" borderId="16" xfId="25" applyNumberFormat="1" applyFont="1" applyBorder="1"/>
    <xf numFmtId="0" fontId="5" fillId="3" borderId="15" xfId="25" applyFont="1" applyBorder="1"/>
    <xf numFmtId="164" fontId="5" fillId="3" borderId="17" xfId="25" applyNumberFormat="1" applyFont="1" applyBorder="1"/>
    <xf numFmtId="164" fontId="5" fillId="3" borderId="18" xfId="25" applyNumberFormat="1" applyFont="1" applyBorder="1"/>
    <xf numFmtId="0" fontId="5" fillId="3" borderId="19" xfId="25" applyFont="1" applyBorder="1"/>
    <xf numFmtId="0" fontId="5" fillId="3" borderId="20" xfId="25" applyFont="1" applyBorder="1"/>
    <xf numFmtId="164" fontId="5" fillId="5" borderId="14" xfId="27" applyNumberFormat="1" applyFont="1" applyBorder="1" applyAlignment="1">
      <alignment horizontal="center" vertical="center" wrapText="1"/>
    </xf>
    <xf numFmtId="164" fontId="5" fillId="5" borderId="16" xfId="27" applyNumberFormat="1" applyFont="1" applyBorder="1"/>
    <xf numFmtId="164" fontId="5" fillId="3" borderId="14" xfId="25" applyNumberFormat="1" applyFont="1" applyBorder="1" applyAlignment="1">
      <alignment wrapText="1"/>
    </xf>
    <xf numFmtId="164" fontId="5" fillId="5" borderId="14" xfId="27" applyNumberFormat="1" applyFont="1" applyBorder="1"/>
    <xf numFmtId="0" fontId="5" fillId="5" borderId="15" xfId="27" applyFont="1" applyBorder="1"/>
    <xf numFmtId="164" fontId="5" fillId="5" borderId="3" xfId="27" applyNumberFormat="1" applyFont="1" applyBorder="1"/>
    <xf numFmtId="164" fontId="5" fillId="5" borderId="23" xfId="27" applyNumberFormat="1" applyFont="1" applyBorder="1"/>
    <xf numFmtId="0" fontId="5" fillId="5" borderId="4" xfId="27" applyFont="1" applyBorder="1"/>
    <xf numFmtId="0" fontId="5" fillId="5" borderId="5" xfId="27" applyFont="1" applyBorder="1"/>
    <xf numFmtId="164" fontId="5" fillId="5" borderId="24" xfId="27" applyNumberFormat="1" applyFont="1" applyBorder="1"/>
    <xf numFmtId="164" fontId="5" fillId="5" borderId="25" xfId="27" applyNumberFormat="1" applyFont="1" applyBorder="1"/>
    <xf numFmtId="0" fontId="5" fillId="5" borderId="26" xfId="27" applyFont="1" applyBorder="1"/>
    <xf numFmtId="0" fontId="5" fillId="5" borderId="27" xfId="27" applyFont="1" applyBorder="1"/>
    <xf numFmtId="164" fontId="5" fillId="3" borderId="12" xfId="25" applyNumberFormat="1" applyFont="1" applyBorder="1"/>
    <xf numFmtId="164" fontId="5" fillId="3" borderId="13" xfId="25" applyNumberFormat="1" applyFont="1" applyBorder="1"/>
    <xf numFmtId="0" fontId="5" fillId="3" borderId="28" xfId="25" applyFont="1" applyBorder="1"/>
    <xf numFmtId="0" fontId="5" fillId="3" borderId="29" xfId="25" applyFont="1" applyBorder="1"/>
    <xf numFmtId="164" fontId="5" fillId="3" borderId="6" xfId="25" applyNumberFormat="1" applyFont="1" applyBorder="1"/>
    <xf numFmtId="0" fontId="5" fillId="3" borderId="7" xfId="25" applyFont="1" applyBorder="1"/>
    <xf numFmtId="0" fontId="5" fillId="5" borderId="30" xfId="27" applyFont="1" applyBorder="1"/>
    <xf numFmtId="0" fontId="5" fillId="3" borderId="5" xfId="25" applyFont="1" applyBorder="1"/>
    <xf numFmtId="0" fontId="1" fillId="7" borderId="31" xfId="29" applyBorder="1"/>
    <xf numFmtId="0" fontId="1" fillId="6" borderId="31" xfId="28" applyBorder="1"/>
    <xf numFmtId="0" fontId="6" fillId="5" borderId="31" xfId="27" applyBorder="1"/>
    <xf numFmtId="0" fontId="6" fillId="3" borderId="31" xfId="25" applyBorder="1"/>
    <xf numFmtId="0" fontId="5" fillId="5" borderId="31" xfId="27" applyFont="1" applyBorder="1"/>
    <xf numFmtId="0" fontId="5" fillId="3" borderId="31" xfId="25" applyFont="1" applyBorder="1"/>
    <xf numFmtId="0" fontId="1" fillId="4" borderId="31" xfId="26" applyBorder="1"/>
    <xf numFmtId="164" fontId="1" fillId="7" borderId="7" xfId="29" applyNumberFormat="1" applyBorder="1"/>
    <xf numFmtId="10" fontId="1" fillId="7" borderId="7" xfId="29" applyNumberFormat="1" applyBorder="1"/>
    <xf numFmtId="164" fontId="1" fillId="6" borderId="7" xfId="28" applyNumberFormat="1" applyBorder="1"/>
    <xf numFmtId="0" fontId="5" fillId="5" borderId="15" xfId="27" applyFont="1" applyBorder="1" applyAlignment="1">
      <alignment horizontal="center" vertical="center" wrapText="1"/>
    </xf>
    <xf numFmtId="0" fontId="1" fillId="6" borderId="5" xfId="28" applyBorder="1" applyAlignment="1">
      <alignment horizontal="right"/>
    </xf>
    <xf numFmtId="0" fontId="1" fillId="6" borderId="27" xfId="28" applyBorder="1" applyAlignment="1">
      <alignment horizontal="right"/>
    </xf>
    <xf numFmtId="0" fontId="5" fillId="5" borderId="27" xfId="27" applyFont="1" applyBorder="1" applyAlignment="1">
      <alignment horizontal="left" vertical="center" wrapText="1"/>
    </xf>
    <xf numFmtId="0" fontId="5" fillId="5" borderId="30" xfId="27" applyFont="1" applyBorder="1" applyAlignment="1">
      <alignment horizontal="left" vertical="top" wrapText="1"/>
    </xf>
    <xf numFmtId="0" fontId="1" fillId="6" borderId="30" xfId="28" applyBorder="1" applyAlignment="1">
      <alignment horizontal="right" vertical="top" wrapText="1"/>
    </xf>
    <xf numFmtId="0" fontId="5" fillId="2" borderId="32" xfId="24" applyBorder="1" applyAlignment="1">
      <alignment horizontal="centerContinuous"/>
    </xf>
    <xf numFmtId="0" fontId="5" fillId="2" borderId="33" xfId="24" applyBorder="1" applyAlignment="1">
      <alignment horizontal="centerContinuous"/>
    </xf>
    <xf numFmtId="0" fontId="5" fillId="2" borderId="34" xfId="24" applyBorder="1" applyAlignment="1">
      <alignment horizontal="centerContinuous"/>
    </xf>
    <xf numFmtId="0" fontId="5" fillId="2" borderId="35" xfId="24" applyBorder="1"/>
    <xf numFmtId="0" fontId="5" fillId="5" borderId="30" xfId="27" applyFont="1" applyBorder="1" applyAlignment="1">
      <alignment wrapText="1"/>
    </xf>
    <xf numFmtId="0" fontId="5" fillId="5" borderId="27" xfId="27" applyFont="1" applyBorder="1" applyAlignment="1">
      <alignment horizontal="right" wrapText="1"/>
    </xf>
    <xf numFmtId="0" fontId="5" fillId="3" borderId="29" xfId="25" applyFont="1" applyBorder="1" applyAlignment="1">
      <alignment horizontal="left"/>
    </xf>
    <xf numFmtId="0" fontId="1" fillId="7" borderId="5" xfId="29" applyBorder="1" applyAlignment="1">
      <alignment horizontal="right"/>
    </xf>
    <xf numFmtId="0" fontId="5" fillId="3" borderId="20" xfId="25" applyFont="1" applyBorder="1" applyAlignment="1">
      <alignment horizontal="right" wrapText="1"/>
    </xf>
    <xf numFmtId="0" fontId="5" fillId="5" borderId="30" xfId="27" applyFont="1" applyBorder="1" applyAlignment="1">
      <alignment horizontal="left"/>
    </xf>
    <xf numFmtId="0" fontId="5" fillId="5" borderId="20" xfId="27" applyFont="1" applyBorder="1" applyAlignment="1">
      <alignment horizontal="right" wrapText="1"/>
    </xf>
    <xf numFmtId="0" fontId="5" fillId="3" borderId="5" xfId="25" applyFont="1" applyBorder="1" applyAlignment="1">
      <alignment/>
    </xf>
    <xf numFmtId="0" fontId="1" fillId="7" borderId="31" xfId="29" applyBorder="1" applyAlignment="1">
      <alignment horizontal="right"/>
    </xf>
    <xf numFmtId="0" fontId="5" fillId="5" borderId="5" xfId="27" applyFont="1" applyBorder="1" applyAlignment="1">
      <alignment horizontal="left"/>
    </xf>
    <xf numFmtId="0" fontId="1" fillId="6" borderId="31" xfId="28" applyBorder="1" applyAlignment="1">
      <alignment horizontal="right"/>
    </xf>
    <xf numFmtId="0" fontId="6" fillId="3" borderId="5" xfId="25" applyBorder="1" applyAlignment="1">
      <alignment horizontal="left"/>
    </xf>
    <xf numFmtId="0" fontId="6" fillId="3" borderId="20" xfId="25" applyBorder="1" applyAlignment="1">
      <alignment horizontal="right" wrapText="1"/>
    </xf>
    <xf numFmtId="0" fontId="6" fillId="5" borderId="31" xfId="27" applyBorder="1" applyAlignment="1">
      <alignment horizontal="left" wrapText="1"/>
    </xf>
    <xf numFmtId="0" fontId="1" fillId="6" borderId="31" xfId="28" applyBorder="1" applyAlignment="1">
      <alignment horizontal="right" wrapText="1"/>
    </xf>
    <xf numFmtId="0" fontId="6" fillId="5" borderId="20" xfId="27" applyBorder="1" applyAlignment="1">
      <alignment horizontal="right" wrapText="1"/>
    </xf>
    <xf numFmtId="0" fontId="5" fillId="3" borderId="31" xfId="25" applyFont="1" applyBorder="1" applyAlignment="1">
      <alignment horizontal="left" wrapText="1"/>
    </xf>
    <xf numFmtId="0" fontId="1" fillId="7" borderId="31" xfId="29" applyBorder="1" applyAlignment="1">
      <alignment horizontal="right" wrapText="1"/>
    </xf>
    <xf numFmtId="0" fontId="5" fillId="5" borderId="31" xfId="27" applyFont="1" applyBorder="1" applyAlignment="1">
      <alignment horizontal="left" wrapText="1"/>
    </xf>
    <xf numFmtId="0" fontId="1" fillId="4" borderId="31" xfId="26" applyBorder="1" applyAlignment="1">
      <alignment horizontal="right" wrapText="1"/>
    </xf>
    <xf numFmtId="0" fontId="1" fillId="6" borderId="5" xfId="28" applyBorder="1" applyAlignment="1">
      <alignment horizontal="right" wrapText="1"/>
    </xf>
    <xf numFmtId="0" fontId="5" fillId="3" borderId="5" xfId="25" applyFont="1" applyBorder="1" applyAlignment="1">
      <alignment horizontal="left" vertical="top" wrapText="1"/>
    </xf>
    <xf numFmtId="0" fontId="1" fillId="7" borderId="31" xfId="29" applyBorder="1" applyAlignment="1">
      <alignment horizontal="right" vertical="center" wrapText="1"/>
    </xf>
    <xf numFmtId="0" fontId="5" fillId="2" borderId="1" xfId="24" applyAlignment="1">
      <alignment horizontal="right"/>
    </xf>
    <xf numFmtId="0" fontId="5" fillId="2" borderId="36" xfId="24" applyBorder="1" applyAlignment="1">
      <alignment horizontal="center"/>
    </xf>
    <xf numFmtId="0" fontId="5" fillId="2" borderId="36" xfId="24" applyBorder="1"/>
    <xf numFmtId="164" fontId="5" fillId="2" borderId="36" xfId="24" applyNumberForma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27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0" fontId="3" fillId="6" borderId="43" xfId="28" applyFont="1" applyBorder="1" applyAlignment="1">
      <alignment horizontal="center" vertical="center"/>
    </xf>
    <xf numFmtId="0" fontId="3" fillId="6" borderId="44" xfId="28" applyFont="1" applyBorder="1" applyAlignment="1">
      <alignment horizontal="center" vertical="center"/>
    </xf>
    <xf numFmtId="0" fontId="3" fillId="6" borderId="45" xfId="28" applyFont="1" applyBorder="1" applyAlignment="1">
      <alignment horizontal="center" vertical="center" wrapText="1"/>
    </xf>
    <xf numFmtId="0" fontId="3" fillId="6" borderId="46" xfId="28" applyFont="1" applyBorder="1" applyAlignment="1">
      <alignment horizontal="center" vertical="center" wrapText="1"/>
    </xf>
    <xf numFmtId="0" fontId="3" fillId="6" borderId="47" xfId="28" applyFont="1" applyBorder="1" applyAlignment="1">
      <alignment horizontal="center" vertical="center" wrapText="1"/>
    </xf>
    <xf numFmtId="0" fontId="3" fillId="6" borderId="48" xfId="28" applyFont="1" applyBorder="1" applyAlignment="1">
      <alignment horizontal="center" vertical="center"/>
    </xf>
    <xf numFmtId="0" fontId="3" fillId="6" borderId="35" xfId="28" applyFont="1" applyBorder="1"/>
    <xf numFmtId="0" fontId="9" fillId="6" borderId="44" xfId="32" applyFill="1" applyBorder="1" applyAlignment="1">
      <alignment horizontal="center" vertical="center"/>
    </xf>
    <xf numFmtId="0" fontId="5" fillId="8" borderId="49" xfId="30" applyFont="1" applyBorder="1" applyAlignment="1">
      <alignment horizontal="center"/>
    </xf>
    <xf numFmtId="0" fontId="5" fillId="8" borderId="50" xfId="30" applyFont="1" applyBorder="1" applyAlignment="1">
      <alignment horizontal="center"/>
    </xf>
    <xf numFmtId="0" fontId="5" fillId="8" borderId="29" xfId="30" applyFont="1" applyBorder="1" applyAlignment="1">
      <alignment horizontal="center"/>
    </xf>
    <xf numFmtId="0" fontId="5" fillId="8" borderId="11" xfId="30" applyFont="1" applyBorder="1" applyAlignment="1">
      <alignment horizontal="center" vertical="top" wrapText="1"/>
    </xf>
    <xf numFmtId="0" fontId="5" fillId="8" borderId="12" xfId="30" applyFont="1" applyBorder="1" applyAlignment="1">
      <alignment horizontal="center" vertical="top" wrapText="1"/>
    </xf>
    <xf numFmtId="0" fontId="5" fillId="8" borderId="13" xfId="30" applyFont="1" applyBorder="1" applyAlignment="1">
      <alignment horizontal="center" vertical="top" wrapText="1"/>
    </xf>
    <xf numFmtId="0" fontId="1" fillId="6" borderId="51" xfId="28" applyBorder="1" applyAlignment="1">
      <alignment horizontal="center" vertical="center"/>
    </xf>
    <xf numFmtId="0" fontId="1" fillId="6" borderId="52" xfId="28" applyBorder="1" applyAlignment="1">
      <alignment horizontal="center" vertical="center"/>
    </xf>
    <xf numFmtId="0" fontId="1" fillId="6" borderId="53" xfId="28" applyBorder="1" applyAlignment="1">
      <alignment horizontal="center" vertical="center"/>
    </xf>
    <xf numFmtId="0" fontId="3" fillId="7" borderId="51" xfId="29" applyFont="1" applyBorder="1" applyAlignment="1">
      <alignment horizontal="center" vertical="center"/>
    </xf>
    <xf numFmtId="0" fontId="3" fillId="7" borderId="52" xfId="29" applyFont="1" applyBorder="1" applyAlignment="1">
      <alignment horizontal="center" vertical="center"/>
    </xf>
    <xf numFmtId="0" fontId="3" fillId="7" borderId="53" xfId="29" applyFont="1" applyBorder="1" applyAlignment="1">
      <alignment horizontal="center" vertical="center"/>
    </xf>
    <xf numFmtId="0" fontId="3" fillId="6" borderId="51" xfId="28" applyFont="1" applyBorder="1" applyAlignment="1">
      <alignment horizontal="center" vertical="center"/>
    </xf>
    <xf numFmtId="0" fontId="3" fillId="6" borderId="52" xfId="28" applyFont="1" applyBorder="1" applyAlignment="1">
      <alignment horizontal="center" vertical="center"/>
    </xf>
    <xf numFmtId="0" fontId="3" fillId="6" borderId="53" xfId="28" applyFont="1" applyBorder="1" applyAlignment="1">
      <alignment horizontal="center" vertical="center"/>
    </xf>
    <xf numFmtId="0" fontId="5" fillId="2" borderId="54" xfId="24" applyBorder="1" applyAlignment="1">
      <alignment horizontal="center"/>
    </xf>
    <xf numFmtId="0" fontId="5" fillId="2" borderId="35" xfId="24" applyBorder="1" applyAlignment="1">
      <alignment horizontal="center"/>
    </xf>
    <xf numFmtId="0" fontId="1" fillId="7" borderId="51" xfId="29" applyBorder="1" applyAlignment="1">
      <alignment horizontal="center" vertical="center"/>
    </xf>
    <xf numFmtId="0" fontId="1" fillId="7" borderId="52" xfId="29" applyBorder="1" applyAlignment="1">
      <alignment horizontal="center" vertical="center"/>
    </xf>
    <xf numFmtId="0" fontId="1" fillId="7" borderId="53" xfId="29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Check Cell" xfId="24"/>
    <cellStyle name="Accent1" xfId="25"/>
    <cellStyle name="20% - Accent1" xfId="26"/>
    <cellStyle name="Accent3" xfId="27"/>
    <cellStyle name="20% - Accent3" xfId="28"/>
    <cellStyle name="20% - Accent5" xfId="29"/>
    <cellStyle name="Accent6" xfId="30"/>
    <cellStyle name="20% - Accent6" xfId="31"/>
    <cellStyle name="Hyperlink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ystaltechnologies.com/our-company/blo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workbookViewId="0" topLeftCell="A95">
      <selection activeCell="C101" sqref="C101"/>
    </sheetView>
  </sheetViews>
  <sheetFormatPr defaultColWidth="8.8515625" defaultRowHeight="12.75"/>
  <cols>
    <col min="1" max="1" width="7.421875" style="1" customWidth="1"/>
    <col min="2" max="2" width="39.8515625" style="0" bestFit="1" customWidth="1"/>
    <col min="3" max="3" width="9.7109375" style="0" customWidth="1"/>
    <col min="4" max="5" width="11.28125" style="0" customWidth="1"/>
    <col min="6" max="6" width="9.7109375" style="0" customWidth="1"/>
    <col min="7" max="7" width="11.28125" style="0" bestFit="1" customWidth="1"/>
    <col min="8" max="8" width="11.28125" style="0" customWidth="1"/>
    <col min="9" max="9" width="53.00390625" style="0" customWidth="1"/>
  </cols>
  <sheetData>
    <row r="1" spans="1:9" ht="16" thickBot="1">
      <c r="A1" s="192" t="s">
        <v>111</v>
      </c>
      <c r="B1" s="193"/>
      <c r="C1" s="131" t="s">
        <v>31</v>
      </c>
      <c r="D1" s="132"/>
      <c r="E1" s="133"/>
      <c r="F1" s="131" t="s">
        <v>22</v>
      </c>
      <c r="G1" s="132"/>
      <c r="H1" s="133"/>
      <c r="I1" s="134" t="s">
        <v>16</v>
      </c>
    </row>
    <row r="2" spans="1:9" ht="16" thickBot="1">
      <c r="A2" s="169" t="s">
        <v>32</v>
      </c>
      <c r="B2" s="176" t="s">
        <v>112</v>
      </c>
      <c r="C2" s="171" t="s">
        <v>1</v>
      </c>
      <c r="D2" s="172" t="s">
        <v>2</v>
      </c>
      <c r="E2" s="170" t="s">
        <v>3</v>
      </c>
      <c r="F2" s="171" t="s">
        <v>1</v>
      </c>
      <c r="G2" s="173" t="s">
        <v>2</v>
      </c>
      <c r="H2" s="174" t="s">
        <v>3</v>
      </c>
      <c r="I2" s="175"/>
    </row>
    <row r="3" spans="1:9" ht="15">
      <c r="A3" s="189">
        <v>1</v>
      </c>
      <c r="B3" s="135" t="s">
        <v>36</v>
      </c>
      <c r="C3" s="101"/>
      <c r="D3" s="99"/>
      <c r="E3" s="100"/>
      <c r="F3" s="101"/>
      <c r="G3" s="99"/>
      <c r="H3" s="100"/>
      <c r="I3" s="102"/>
    </row>
    <row r="4" spans="1:9" ht="15">
      <c r="A4" s="190"/>
      <c r="B4" s="126" t="s">
        <v>114</v>
      </c>
      <c r="C4" s="5"/>
      <c r="D4" s="4"/>
      <c r="E4" s="7">
        <f>C4*D4</f>
        <v>0</v>
      </c>
      <c r="F4" s="8"/>
      <c r="G4" s="9"/>
      <c r="H4" s="7">
        <f>F4*G4</f>
        <v>0</v>
      </c>
      <c r="I4" s="6"/>
    </row>
    <row r="5" spans="1:9" ht="15">
      <c r="A5" s="190"/>
      <c r="B5" s="126" t="s">
        <v>11</v>
      </c>
      <c r="C5" s="5"/>
      <c r="D5" s="4"/>
      <c r="E5" s="7">
        <f aca="true" t="shared" si="0" ref="E5:H11">C5*D5</f>
        <v>0</v>
      </c>
      <c r="F5" s="8"/>
      <c r="G5" s="9"/>
      <c r="H5" s="7">
        <f t="shared" si="0"/>
        <v>0</v>
      </c>
      <c r="I5" s="6"/>
    </row>
    <row r="6" spans="1:9" ht="15">
      <c r="A6" s="190"/>
      <c r="B6" s="126" t="s">
        <v>6</v>
      </c>
      <c r="C6" s="5"/>
      <c r="D6" s="4"/>
      <c r="E6" s="7">
        <f t="shared" si="0"/>
        <v>0</v>
      </c>
      <c r="F6" s="8"/>
      <c r="G6" s="9"/>
      <c r="H6" s="7">
        <f t="shared" si="0"/>
        <v>0</v>
      </c>
      <c r="I6" s="6"/>
    </row>
    <row r="7" spans="1:9" ht="15">
      <c r="A7" s="190"/>
      <c r="B7" s="126" t="s">
        <v>13</v>
      </c>
      <c r="C7" s="8"/>
      <c r="D7" s="9"/>
      <c r="E7" s="7">
        <f t="shared" si="0"/>
        <v>0</v>
      </c>
      <c r="F7" s="8"/>
      <c r="G7" s="9"/>
      <c r="H7" s="7">
        <f t="shared" si="0"/>
        <v>0</v>
      </c>
      <c r="I7" s="6"/>
    </row>
    <row r="8" spans="1:9" ht="15">
      <c r="A8" s="190"/>
      <c r="B8" s="126" t="s">
        <v>7</v>
      </c>
      <c r="C8" s="8"/>
      <c r="D8" s="9"/>
      <c r="E8" s="7">
        <f t="shared" si="0"/>
        <v>0</v>
      </c>
      <c r="F8" s="8"/>
      <c r="G8" s="9"/>
      <c r="H8" s="7">
        <f t="shared" si="0"/>
        <v>0</v>
      </c>
      <c r="I8" s="6"/>
    </row>
    <row r="9" spans="1:9" ht="15">
      <c r="A9" s="190"/>
      <c r="B9" s="126" t="s">
        <v>8</v>
      </c>
      <c r="C9" s="8"/>
      <c r="D9" s="9"/>
      <c r="E9" s="7">
        <f t="shared" si="0"/>
        <v>0</v>
      </c>
      <c r="F9" s="8"/>
      <c r="G9" s="9"/>
      <c r="H9" s="7">
        <f t="shared" si="0"/>
        <v>0</v>
      </c>
      <c r="I9" s="6"/>
    </row>
    <row r="10" spans="1:9" ht="15">
      <c r="A10" s="190"/>
      <c r="B10" s="126" t="s">
        <v>9</v>
      </c>
      <c r="C10" s="8"/>
      <c r="D10" s="9"/>
      <c r="E10" s="7">
        <f t="shared" si="0"/>
        <v>0</v>
      </c>
      <c r="F10" s="8"/>
      <c r="G10" s="9"/>
      <c r="H10" s="7">
        <f t="shared" si="0"/>
        <v>0</v>
      </c>
      <c r="I10" s="6"/>
    </row>
    <row r="11" spans="1:9" ht="15">
      <c r="A11" s="190"/>
      <c r="B11" s="126" t="s">
        <v>33</v>
      </c>
      <c r="C11" s="8"/>
      <c r="D11" s="9"/>
      <c r="E11" s="7">
        <f t="shared" si="0"/>
        <v>0</v>
      </c>
      <c r="F11" s="8"/>
      <c r="G11" s="9"/>
      <c r="H11" s="7">
        <f t="shared" si="0"/>
        <v>0</v>
      </c>
      <c r="I11" s="6"/>
    </row>
    <row r="12" spans="1:9" ht="16" thickBot="1">
      <c r="A12" s="191"/>
      <c r="B12" s="136" t="s">
        <v>35</v>
      </c>
      <c r="C12" s="105"/>
      <c r="D12" s="103"/>
      <c r="E12" s="104">
        <f>SUM(E4:E11)</f>
        <v>0</v>
      </c>
      <c r="F12" s="105"/>
      <c r="G12" s="103"/>
      <c r="H12" s="104">
        <f>SUM(H4:H11)</f>
        <v>0</v>
      </c>
      <c r="I12" s="106"/>
    </row>
    <row r="13" spans="1:9" ht="15">
      <c r="A13" s="186">
        <v>2</v>
      </c>
      <c r="B13" s="137" t="s">
        <v>37</v>
      </c>
      <c r="C13" s="109"/>
      <c r="D13" s="107"/>
      <c r="E13" s="108"/>
      <c r="F13" s="109"/>
      <c r="G13" s="107"/>
      <c r="H13" s="108"/>
      <c r="I13" s="110"/>
    </row>
    <row r="14" spans="1:9" ht="15">
      <c r="A14" s="187"/>
      <c r="B14" s="138" t="s">
        <v>14</v>
      </c>
      <c r="C14" s="41"/>
      <c r="D14" s="39"/>
      <c r="E14" s="40">
        <f aca="true" t="shared" si="1" ref="E14:H24">C14*D14</f>
        <v>0</v>
      </c>
      <c r="F14" s="41"/>
      <c r="G14" s="39"/>
      <c r="H14" s="40">
        <f t="shared" si="1"/>
        <v>0</v>
      </c>
      <c r="I14" s="42"/>
    </row>
    <row r="15" spans="1:9" ht="15">
      <c r="A15" s="187"/>
      <c r="B15" s="138" t="s">
        <v>15</v>
      </c>
      <c r="C15" s="41"/>
      <c r="D15" s="39"/>
      <c r="E15" s="40">
        <f t="shared" si="1"/>
        <v>0</v>
      </c>
      <c r="F15" s="41"/>
      <c r="G15" s="39"/>
      <c r="H15" s="40">
        <f t="shared" si="1"/>
        <v>0</v>
      </c>
      <c r="I15" s="42"/>
    </row>
    <row r="16" spans="1:9" ht="12.75" customHeight="1" hidden="1">
      <c r="A16" s="187"/>
      <c r="B16" s="138"/>
      <c r="C16" s="41"/>
      <c r="D16" s="39"/>
      <c r="E16" s="40">
        <f t="shared" si="1"/>
        <v>0</v>
      </c>
      <c r="F16" s="41"/>
      <c r="G16" s="39"/>
      <c r="H16" s="40">
        <f t="shared" si="1"/>
        <v>0</v>
      </c>
      <c r="I16" s="42"/>
    </row>
    <row r="17" spans="1:9" ht="12.75" customHeight="1" hidden="1">
      <c r="A17" s="187"/>
      <c r="B17" s="138"/>
      <c r="C17" s="41"/>
      <c r="D17" s="39"/>
      <c r="E17" s="40">
        <f t="shared" si="1"/>
        <v>0</v>
      </c>
      <c r="F17" s="41"/>
      <c r="G17" s="39"/>
      <c r="H17" s="40">
        <f t="shared" si="1"/>
        <v>0</v>
      </c>
      <c r="I17" s="42"/>
    </row>
    <row r="18" spans="1:9" ht="12.75" customHeight="1" hidden="1">
      <c r="A18" s="187"/>
      <c r="B18" s="138"/>
      <c r="C18" s="41"/>
      <c r="D18" s="39"/>
      <c r="E18" s="40">
        <f t="shared" si="1"/>
        <v>0</v>
      </c>
      <c r="F18" s="41"/>
      <c r="G18" s="39"/>
      <c r="H18" s="40">
        <f t="shared" si="1"/>
        <v>0</v>
      </c>
      <c r="I18" s="42"/>
    </row>
    <row r="19" spans="1:9" ht="12.75" customHeight="1" hidden="1">
      <c r="A19" s="187"/>
      <c r="B19" s="138"/>
      <c r="C19" s="41"/>
      <c r="D19" s="39"/>
      <c r="E19" s="40">
        <f t="shared" si="1"/>
        <v>0</v>
      </c>
      <c r="F19" s="41"/>
      <c r="G19" s="39"/>
      <c r="H19" s="40">
        <f t="shared" si="1"/>
        <v>0</v>
      </c>
      <c r="I19" s="42"/>
    </row>
    <row r="20" spans="1:9" ht="12.75" customHeight="1" hidden="1">
      <c r="A20" s="187"/>
      <c r="B20" s="138"/>
      <c r="C20" s="41"/>
      <c r="D20" s="39"/>
      <c r="E20" s="40">
        <f t="shared" si="1"/>
        <v>0</v>
      </c>
      <c r="F20" s="41"/>
      <c r="G20" s="39"/>
      <c r="H20" s="40">
        <f t="shared" si="1"/>
        <v>0</v>
      </c>
      <c r="I20" s="42"/>
    </row>
    <row r="21" spans="1:9" ht="12.75" customHeight="1" hidden="1">
      <c r="A21" s="187"/>
      <c r="B21" s="138"/>
      <c r="C21" s="41"/>
      <c r="D21" s="39"/>
      <c r="E21" s="40">
        <f t="shared" si="1"/>
        <v>0</v>
      </c>
      <c r="F21" s="41"/>
      <c r="G21" s="39"/>
      <c r="H21" s="40">
        <f t="shared" si="1"/>
        <v>0</v>
      </c>
      <c r="I21" s="42"/>
    </row>
    <row r="22" spans="1:9" ht="12.75" customHeight="1" hidden="1">
      <c r="A22" s="187"/>
      <c r="B22" s="138"/>
      <c r="C22" s="41"/>
      <c r="D22" s="39"/>
      <c r="E22" s="40">
        <f t="shared" si="1"/>
        <v>0</v>
      </c>
      <c r="F22" s="41"/>
      <c r="G22" s="39"/>
      <c r="H22" s="40">
        <f t="shared" si="1"/>
        <v>0</v>
      </c>
      <c r="I22" s="42"/>
    </row>
    <row r="23" spans="1:9" ht="12.75" customHeight="1" hidden="1">
      <c r="A23" s="187"/>
      <c r="B23" s="138"/>
      <c r="C23" s="41"/>
      <c r="D23" s="39"/>
      <c r="E23" s="40">
        <f t="shared" si="1"/>
        <v>0</v>
      </c>
      <c r="F23" s="41"/>
      <c r="G23" s="39"/>
      <c r="H23" s="40">
        <f t="shared" si="1"/>
        <v>0</v>
      </c>
      <c r="I23" s="42"/>
    </row>
    <row r="24" spans="1:9" ht="15">
      <c r="A24" s="187"/>
      <c r="B24" s="138" t="s">
        <v>33</v>
      </c>
      <c r="C24" s="41"/>
      <c r="D24" s="39"/>
      <c r="E24" s="40">
        <f t="shared" si="1"/>
        <v>0</v>
      </c>
      <c r="F24" s="41"/>
      <c r="G24" s="39"/>
      <c r="H24" s="40">
        <f t="shared" si="1"/>
        <v>0</v>
      </c>
      <c r="I24" s="42"/>
    </row>
    <row r="25" spans="1:9" ht="16" thickBot="1">
      <c r="A25" s="188"/>
      <c r="B25" s="139" t="s">
        <v>38</v>
      </c>
      <c r="C25" s="92"/>
      <c r="D25" s="90"/>
      <c r="E25" s="91">
        <f>SUM(E14:E24)</f>
        <v>0</v>
      </c>
      <c r="F25" s="92"/>
      <c r="G25" s="90"/>
      <c r="H25" s="91">
        <f>SUM(H14:H24)</f>
        <v>0</v>
      </c>
      <c r="I25" s="93"/>
    </row>
    <row r="26" spans="1:9" ht="15">
      <c r="A26" s="189">
        <v>3</v>
      </c>
      <c r="B26" s="140" t="s">
        <v>34</v>
      </c>
      <c r="C26" s="101"/>
      <c r="D26" s="99"/>
      <c r="E26" s="100"/>
      <c r="F26" s="101"/>
      <c r="G26" s="99"/>
      <c r="H26" s="100"/>
      <c r="I26" s="113"/>
    </row>
    <row r="27" spans="1:9" ht="15">
      <c r="A27" s="190"/>
      <c r="B27" s="126" t="s">
        <v>39</v>
      </c>
      <c r="C27" s="8"/>
      <c r="D27" s="9"/>
      <c r="E27" s="7">
        <f aca="true" t="shared" si="2" ref="E27:H32">C27*D27</f>
        <v>0</v>
      </c>
      <c r="F27" s="8"/>
      <c r="G27" s="9"/>
      <c r="H27" s="7">
        <f t="shared" si="2"/>
        <v>0</v>
      </c>
      <c r="I27" s="6"/>
    </row>
    <row r="28" spans="1:9" ht="15">
      <c r="A28" s="190"/>
      <c r="B28" s="126" t="s">
        <v>40</v>
      </c>
      <c r="C28" s="8"/>
      <c r="D28" s="9"/>
      <c r="E28" s="7">
        <f t="shared" si="2"/>
        <v>0</v>
      </c>
      <c r="F28" s="8"/>
      <c r="G28" s="9"/>
      <c r="H28" s="7">
        <f t="shared" si="2"/>
        <v>0</v>
      </c>
      <c r="I28" s="6"/>
    </row>
    <row r="29" spans="1:9" ht="15">
      <c r="A29" s="190"/>
      <c r="B29" s="126" t="s">
        <v>41</v>
      </c>
      <c r="C29" s="8"/>
      <c r="D29" s="9"/>
      <c r="E29" s="7">
        <f t="shared" si="2"/>
        <v>0</v>
      </c>
      <c r="F29" s="8"/>
      <c r="G29" s="9"/>
      <c r="H29" s="7">
        <f t="shared" si="2"/>
        <v>0</v>
      </c>
      <c r="I29" s="6"/>
    </row>
    <row r="30" spans="1:9" ht="15">
      <c r="A30" s="190"/>
      <c r="B30" s="126" t="s">
        <v>42</v>
      </c>
      <c r="C30" s="8"/>
      <c r="D30" s="9"/>
      <c r="E30" s="7">
        <f t="shared" si="2"/>
        <v>0</v>
      </c>
      <c r="F30" s="8"/>
      <c r="G30" s="9"/>
      <c r="H30" s="7">
        <f t="shared" si="2"/>
        <v>0</v>
      </c>
      <c r="I30" s="6"/>
    </row>
    <row r="31" spans="1:9" ht="15">
      <c r="A31" s="190"/>
      <c r="B31" s="126" t="s">
        <v>43</v>
      </c>
      <c r="C31" s="8"/>
      <c r="D31" s="9"/>
      <c r="E31" s="7">
        <f t="shared" si="2"/>
        <v>0</v>
      </c>
      <c r="F31" s="8"/>
      <c r="G31" s="9"/>
      <c r="H31" s="7">
        <f t="shared" si="2"/>
        <v>0</v>
      </c>
      <c r="I31" s="6"/>
    </row>
    <row r="32" spans="1:9" ht="15">
      <c r="A32" s="190"/>
      <c r="B32" s="126" t="s">
        <v>33</v>
      </c>
      <c r="C32" s="8"/>
      <c r="D32" s="9"/>
      <c r="E32" s="7">
        <f t="shared" si="2"/>
        <v>0</v>
      </c>
      <c r="F32" s="8"/>
      <c r="G32" s="9"/>
      <c r="H32" s="7">
        <f t="shared" si="2"/>
        <v>0</v>
      </c>
      <c r="I32" s="6"/>
    </row>
    <row r="33" spans="1:9" ht="16" thickBot="1">
      <c r="A33" s="191"/>
      <c r="B33" s="141" t="s">
        <v>46</v>
      </c>
      <c r="C33" s="82"/>
      <c r="D33" s="80"/>
      <c r="E33" s="81">
        <f>SUM(E27:E32)</f>
        <v>0</v>
      </c>
      <c r="F33" s="82"/>
      <c r="G33" s="80"/>
      <c r="H33" s="81">
        <f>SUM(H27:H32)</f>
        <v>0</v>
      </c>
      <c r="I33" s="83"/>
    </row>
    <row r="34" spans="1:9" ht="15">
      <c r="A34" s="186">
        <v>4</v>
      </c>
      <c r="B34" s="142" t="s">
        <v>44</v>
      </c>
      <c r="C34" s="112"/>
      <c r="D34" s="37"/>
      <c r="E34" s="111"/>
      <c r="F34" s="112"/>
      <c r="G34" s="37"/>
      <c r="H34" s="111"/>
      <c r="I34" s="114"/>
    </row>
    <row r="35" spans="1:9" ht="15">
      <c r="A35" s="187"/>
      <c r="B35" s="138" t="s">
        <v>47</v>
      </c>
      <c r="C35" s="122">
        <f>E25+E12</f>
        <v>0</v>
      </c>
      <c r="D35" s="39"/>
      <c r="E35" s="40"/>
      <c r="F35" s="122">
        <f>H25+H12</f>
        <v>0</v>
      </c>
      <c r="G35" s="39"/>
      <c r="H35" s="40"/>
      <c r="I35" s="42"/>
    </row>
    <row r="36" spans="1:9" ht="15">
      <c r="A36" s="187"/>
      <c r="B36" s="138" t="s">
        <v>48</v>
      </c>
      <c r="C36" s="123">
        <v>0.035</v>
      </c>
      <c r="D36" s="39"/>
      <c r="E36" s="40">
        <f>C36*C35</f>
        <v>0</v>
      </c>
      <c r="F36" s="123">
        <v>0.035</v>
      </c>
      <c r="G36" s="39"/>
      <c r="H36" s="40">
        <f>F36*F35</f>
        <v>0</v>
      </c>
      <c r="I36" s="42"/>
    </row>
    <row r="37" spans="1:9" ht="15">
      <c r="A37" s="187"/>
      <c r="B37" s="143" t="s">
        <v>33</v>
      </c>
      <c r="C37" s="44"/>
      <c r="D37" s="43"/>
      <c r="E37" s="40">
        <f aca="true" t="shared" si="3" ref="E37:H37">C37*D37</f>
        <v>0</v>
      </c>
      <c r="F37" s="44"/>
      <c r="G37" s="43"/>
      <c r="H37" s="40">
        <f t="shared" si="3"/>
        <v>0</v>
      </c>
      <c r="I37" s="115"/>
    </row>
    <row r="38" spans="1:9" ht="16" thickBot="1">
      <c r="A38" s="188"/>
      <c r="B38" s="139" t="s">
        <v>49</v>
      </c>
      <c r="C38" s="92"/>
      <c r="D38" s="90"/>
      <c r="E38" s="91">
        <f>SUM(E35:E37)</f>
        <v>0</v>
      </c>
      <c r="F38" s="92"/>
      <c r="G38" s="90"/>
      <c r="H38" s="91">
        <f>SUM(H35:H37)</f>
        <v>0</v>
      </c>
      <c r="I38" s="93"/>
    </row>
    <row r="39" spans="1:9" ht="15">
      <c r="A39" s="189">
        <v>5</v>
      </c>
      <c r="B39" s="144" t="s">
        <v>45</v>
      </c>
      <c r="C39" s="86"/>
      <c r="D39" s="84"/>
      <c r="E39" s="85"/>
      <c r="F39" s="86"/>
      <c r="G39" s="84"/>
      <c r="H39" s="85"/>
      <c r="I39" s="102"/>
    </row>
    <row r="40" spans="1:9" ht="15">
      <c r="A40" s="190"/>
      <c r="B40" s="126" t="s">
        <v>47</v>
      </c>
      <c r="C40" s="124">
        <f>E25+E12</f>
        <v>0</v>
      </c>
      <c r="D40" s="9"/>
      <c r="E40" s="7">
        <f aca="true" t="shared" si="4" ref="E40:H42">C40*D40</f>
        <v>0</v>
      </c>
      <c r="F40" s="124">
        <f>H25+H12</f>
        <v>0</v>
      </c>
      <c r="G40" s="9"/>
      <c r="H40" s="7">
        <f aca="true" t="shared" si="5" ref="H40">F40*G40</f>
        <v>0</v>
      </c>
      <c r="I40" s="6"/>
    </row>
    <row r="41" spans="1:9" ht="15">
      <c r="A41" s="190"/>
      <c r="B41" s="126" t="s">
        <v>50</v>
      </c>
      <c r="C41" s="8">
        <v>5</v>
      </c>
      <c r="D41" s="9"/>
      <c r="E41" s="7">
        <f>C40/C41</f>
        <v>0</v>
      </c>
      <c r="F41" s="8">
        <v>5</v>
      </c>
      <c r="G41" s="9"/>
      <c r="H41" s="7">
        <f>F40/F41</f>
        <v>0</v>
      </c>
      <c r="I41" s="6"/>
    </row>
    <row r="42" spans="1:9" ht="15">
      <c r="A42" s="190"/>
      <c r="B42" s="145" t="s">
        <v>33</v>
      </c>
      <c r="C42" s="47"/>
      <c r="D42" s="46"/>
      <c r="E42" s="7">
        <f t="shared" si="4"/>
        <v>0</v>
      </c>
      <c r="F42" s="47"/>
      <c r="G42" s="46"/>
      <c r="H42" s="7">
        <f t="shared" si="4"/>
        <v>0</v>
      </c>
      <c r="I42" s="116"/>
    </row>
    <row r="43" spans="1:9" ht="16" thickBot="1">
      <c r="A43" s="191"/>
      <c r="B43" s="141" t="s">
        <v>51</v>
      </c>
      <c r="C43" s="82"/>
      <c r="D43" s="80"/>
      <c r="E43" s="81">
        <f>SUM(E40:E42)</f>
        <v>0</v>
      </c>
      <c r="F43" s="82"/>
      <c r="G43" s="80"/>
      <c r="H43" s="81">
        <f>SUM(H40:H42)</f>
        <v>0</v>
      </c>
      <c r="I43" s="83"/>
    </row>
    <row r="44" spans="1:9" ht="15">
      <c r="A44" s="194">
        <v>6</v>
      </c>
      <c r="B44" s="146" t="s">
        <v>59</v>
      </c>
      <c r="C44" s="13"/>
      <c r="D44" s="14"/>
      <c r="E44" s="12"/>
      <c r="F44" s="13"/>
      <c r="G44" s="14"/>
      <c r="H44" s="12"/>
      <c r="I44" s="11"/>
    </row>
    <row r="45" spans="1:9" ht="15">
      <c r="A45" s="195"/>
      <c r="B45" s="138" t="s">
        <v>52</v>
      </c>
      <c r="C45" s="41"/>
      <c r="D45" s="39"/>
      <c r="E45" s="40">
        <f aca="true" t="shared" si="6" ref="E45:H50">C45*D45</f>
        <v>0</v>
      </c>
      <c r="F45" s="41"/>
      <c r="G45" s="39"/>
      <c r="H45" s="40">
        <f t="shared" si="6"/>
        <v>0</v>
      </c>
      <c r="I45" s="42"/>
    </row>
    <row r="46" spans="1:9" ht="15">
      <c r="A46" s="195"/>
      <c r="B46" s="138" t="s">
        <v>53</v>
      </c>
      <c r="C46" s="41"/>
      <c r="D46" s="39"/>
      <c r="E46" s="40">
        <f t="shared" si="6"/>
        <v>0</v>
      </c>
      <c r="F46" s="41"/>
      <c r="G46" s="39"/>
      <c r="H46" s="40">
        <f t="shared" si="6"/>
        <v>0</v>
      </c>
      <c r="I46" s="42"/>
    </row>
    <row r="47" spans="1:9" ht="15">
      <c r="A47" s="195"/>
      <c r="B47" s="138" t="s">
        <v>54</v>
      </c>
      <c r="C47" s="41"/>
      <c r="D47" s="39"/>
      <c r="E47" s="40">
        <f t="shared" si="6"/>
        <v>0</v>
      </c>
      <c r="F47" s="41"/>
      <c r="G47" s="39"/>
      <c r="H47" s="40">
        <f t="shared" si="6"/>
        <v>0</v>
      </c>
      <c r="I47" s="42"/>
    </row>
    <row r="48" spans="1:9" ht="15">
      <c r="A48" s="195"/>
      <c r="B48" s="138" t="s">
        <v>55</v>
      </c>
      <c r="C48" s="41"/>
      <c r="D48" s="39"/>
      <c r="E48" s="40">
        <f t="shared" si="6"/>
        <v>0</v>
      </c>
      <c r="F48" s="41"/>
      <c r="G48" s="39"/>
      <c r="H48" s="40">
        <f t="shared" si="6"/>
        <v>0</v>
      </c>
      <c r="I48" s="42"/>
    </row>
    <row r="49" spans="1:9" ht="15">
      <c r="A49" s="195"/>
      <c r="B49" s="138" t="s">
        <v>56</v>
      </c>
      <c r="C49" s="41"/>
      <c r="D49" s="39"/>
      <c r="E49" s="40">
        <f t="shared" si="6"/>
        <v>0</v>
      </c>
      <c r="F49" s="41"/>
      <c r="G49" s="39"/>
      <c r="H49" s="40">
        <f t="shared" si="6"/>
        <v>0</v>
      </c>
      <c r="I49" s="42"/>
    </row>
    <row r="50" spans="1:9" ht="15">
      <c r="A50" s="195"/>
      <c r="B50" s="138" t="s">
        <v>33</v>
      </c>
      <c r="C50" s="41"/>
      <c r="D50" s="39"/>
      <c r="E50" s="40">
        <f t="shared" si="6"/>
        <v>0</v>
      </c>
      <c r="F50" s="41"/>
      <c r="G50" s="39"/>
      <c r="H50" s="40">
        <f t="shared" si="6"/>
        <v>0</v>
      </c>
      <c r="I50" s="42"/>
    </row>
    <row r="51" spans="1:9" ht="16" thickBot="1">
      <c r="A51" s="196"/>
      <c r="B51" s="147" t="s">
        <v>58</v>
      </c>
      <c r="C51" s="59"/>
      <c r="D51" s="57"/>
      <c r="E51" s="58">
        <f>SUM(E45:E50)</f>
        <v>0</v>
      </c>
      <c r="F51" s="59"/>
      <c r="G51" s="57"/>
      <c r="H51" s="58">
        <f>SUM(H45:H50)</f>
        <v>0</v>
      </c>
      <c r="I51" s="60"/>
    </row>
    <row r="52" spans="1:9" ht="15">
      <c r="A52" s="183">
        <v>7</v>
      </c>
      <c r="B52" s="148" t="s">
        <v>57</v>
      </c>
      <c r="C52" s="56"/>
      <c r="D52" s="54"/>
      <c r="E52" s="55"/>
      <c r="F52" s="56"/>
      <c r="G52" s="54"/>
      <c r="H52" s="55"/>
      <c r="I52" s="117"/>
    </row>
    <row r="53" spans="1:9" ht="15">
      <c r="A53" s="184"/>
      <c r="B53" s="149" t="s">
        <v>60</v>
      </c>
      <c r="C53" s="47"/>
      <c r="D53" s="46"/>
      <c r="E53" s="7">
        <f aca="true" t="shared" si="7" ref="E53:H59">C53*D53</f>
        <v>0</v>
      </c>
      <c r="F53" s="47"/>
      <c r="G53" s="46"/>
      <c r="H53" s="7">
        <f t="shared" si="7"/>
        <v>0</v>
      </c>
      <c r="I53" s="116"/>
    </row>
    <row r="54" spans="1:9" ht="15">
      <c r="A54" s="184"/>
      <c r="B54" s="149" t="s">
        <v>61</v>
      </c>
      <c r="C54" s="47"/>
      <c r="D54" s="46"/>
      <c r="E54" s="7">
        <f t="shared" si="7"/>
        <v>0</v>
      </c>
      <c r="F54" s="47"/>
      <c r="G54" s="46"/>
      <c r="H54" s="7">
        <f t="shared" si="7"/>
        <v>0</v>
      </c>
      <c r="I54" s="116"/>
    </row>
    <row r="55" spans="1:9" ht="15">
      <c r="A55" s="184"/>
      <c r="B55" s="149" t="s">
        <v>0</v>
      </c>
      <c r="C55" s="47"/>
      <c r="D55" s="46"/>
      <c r="E55" s="7">
        <f t="shared" si="7"/>
        <v>0</v>
      </c>
      <c r="F55" s="47"/>
      <c r="G55" s="46"/>
      <c r="H55" s="7">
        <f t="shared" si="7"/>
        <v>0</v>
      </c>
      <c r="I55" s="116"/>
    </row>
    <row r="56" spans="1:9" ht="15">
      <c r="A56" s="184"/>
      <c r="B56" s="149" t="s">
        <v>4</v>
      </c>
      <c r="C56" s="47"/>
      <c r="D56" s="46"/>
      <c r="E56" s="7">
        <f t="shared" si="7"/>
        <v>0</v>
      </c>
      <c r="F56" s="47"/>
      <c r="G56" s="46"/>
      <c r="H56" s="7">
        <f t="shared" si="7"/>
        <v>0</v>
      </c>
      <c r="I56" s="116"/>
    </row>
    <row r="57" spans="1:9" ht="15">
      <c r="A57" s="184"/>
      <c r="B57" s="149" t="s">
        <v>5</v>
      </c>
      <c r="C57" s="47"/>
      <c r="D57" s="46"/>
      <c r="E57" s="7">
        <f t="shared" si="7"/>
        <v>0</v>
      </c>
      <c r="F57" s="47"/>
      <c r="G57" s="46"/>
      <c r="H57" s="7">
        <f t="shared" si="7"/>
        <v>0</v>
      </c>
      <c r="I57" s="116"/>
    </row>
    <row r="58" spans="1:9" ht="15">
      <c r="A58" s="184"/>
      <c r="B58" s="149" t="s">
        <v>62</v>
      </c>
      <c r="C58" s="47"/>
      <c r="D58" s="46"/>
      <c r="E58" s="7">
        <f t="shared" si="7"/>
        <v>0</v>
      </c>
      <c r="F58" s="47"/>
      <c r="G58" s="46"/>
      <c r="H58" s="7">
        <f t="shared" si="7"/>
        <v>0</v>
      </c>
      <c r="I58" s="116"/>
    </row>
    <row r="59" spans="1:9" ht="15">
      <c r="A59" s="184"/>
      <c r="B59" s="149" t="s">
        <v>33</v>
      </c>
      <c r="C59" s="47"/>
      <c r="D59" s="46"/>
      <c r="E59" s="7">
        <f t="shared" si="7"/>
        <v>0</v>
      </c>
      <c r="F59" s="47"/>
      <c r="G59" s="46"/>
      <c r="H59" s="7">
        <f t="shared" si="7"/>
        <v>0</v>
      </c>
      <c r="I59" s="116"/>
    </row>
    <row r="60" spans="1:9" ht="16" thickBot="1">
      <c r="A60" s="185"/>
      <c r="B60" s="150" t="s">
        <v>63</v>
      </c>
      <c r="C60" s="52"/>
      <c r="D60" s="50"/>
      <c r="E60" s="51">
        <f>SUM(E53:E59)</f>
        <v>0</v>
      </c>
      <c r="F60" s="52"/>
      <c r="G60" s="50"/>
      <c r="H60" s="51">
        <f>SUM(H53:H59)</f>
        <v>0</v>
      </c>
      <c r="I60" s="53"/>
    </row>
    <row r="61" spans="1:9" ht="15">
      <c r="A61" s="186">
        <v>8</v>
      </c>
      <c r="B61" s="151" t="s">
        <v>64</v>
      </c>
      <c r="C61" s="63"/>
      <c r="D61" s="61"/>
      <c r="E61" s="62"/>
      <c r="F61" s="63"/>
      <c r="G61" s="61"/>
      <c r="H61" s="62"/>
      <c r="I61" s="118"/>
    </row>
    <row r="62" spans="1:9" ht="15">
      <c r="A62" s="187"/>
      <c r="B62" s="152" t="s">
        <v>60</v>
      </c>
      <c r="C62" s="44"/>
      <c r="D62" s="43"/>
      <c r="E62" s="40">
        <f aca="true" t="shared" si="8" ref="E62:H68">C62*D62</f>
        <v>0</v>
      </c>
      <c r="F62" s="44"/>
      <c r="G62" s="43"/>
      <c r="H62" s="40">
        <f t="shared" si="8"/>
        <v>0</v>
      </c>
      <c r="I62" s="115"/>
    </row>
    <row r="63" spans="1:9" ht="15">
      <c r="A63" s="187"/>
      <c r="B63" s="152" t="s">
        <v>61</v>
      </c>
      <c r="C63" s="44"/>
      <c r="D63" s="43"/>
      <c r="E63" s="40">
        <f t="shared" si="8"/>
        <v>0</v>
      </c>
      <c r="F63" s="44"/>
      <c r="G63" s="43"/>
      <c r="H63" s="40">
        <f t="shared" si="8"/>
        <v>0</v>
      </c>
      <c r="I63" s="115"/>
    </row>
    <row r="64" spans="1:9" ht="15">
      <c r="A64" s="187"/>
      <c r="B64" s="152" t="s">
        <v>76</v>
      </c>
      <c r="C64" s="44"/>
      <c r="D64" s="43"/>
      <c r="E64" s="40">
        <f t="shared" si="8"/>
        <v>0</v>
      </c>
      <c r="F64" s="44"/>
      <c r="G64" s="43"/>
      <c r="H64" s="40">
        <f t="shared" si="8"/>
        <v>0</v>
      </c>
      <c r="I64" s="115"/>
    </row>
    <row r="65" spans="1:9" ht="15">
      <c r="A65" s="187"/>
      <c r="B65" s="152" t="s">
        <v>77</v>
      </c>
      <c r="C65" s="44"/>
      <c r="D65" s="43"/>
      <c r="E65" s="40">
        <f t="shared" si="8"/>
        <v>0</v>
      </c>
      <c r="F65" s="44"/>
      <c r="G65" s="43"/>
      <c r="H65" s="40">
        <f t="shared" si="8"/>
        <v>0</v>
      </c>
      <c r="I65" s="115"/>
    </row>
    <row r="66" spans="1:9" ht="15">
      <c r="A66" s="187"/>
      <c r="B66" s="152" t="s">
        <v>78</v>
      </c>
      <c r="C66" s="44"/>
      <c r="D66" s="43"/>
      <c r="E66" s="40">
        <f t="shared" si="8"/>
        <v>0</v>
      </c>
      <c r="F66" s="44"/>
      <c r="G66" s="43"/>
      <c r="H66" s="40">
        <f t="shared" si="8"/>
        <v>0</v>
      </c>
      <c r="I66" s="115"/>
    </row>
    <row r="67" spans="1:9" ht="15">
      <c r="A67" s="187"/>
      <c r="B67" s="152" t="s">
        <v>79</v>
      </c>
      <c r="C67" s="44"/>
      <c r="D67" s="43"/>
      <c r="E67" s="40">
        <f t="shared" si="8"/>
        <v>0</v>
      </c>
      <c r="F67" s="44"/>
      <c r="G67" s="43"/>
      <c r="H67" s="40">
        <f t="shared" si="8"/>
        <v>0</v>
      </c>
      <c r="I67" s="115"/>
    </row>
    <row r="68" spans="1:9" ht="15">
      <c r="A68" s="187"/>
      <c r="B68" s="152" t="s">
        <v>33</v>
      </c>
      <c r="C68" s="44"/>
      <c r="D68" s="43"/>
      <c r="E68" s="40">
        <f t="shared" si="8"/>
        <v>0</v>
      </c>
      <c r="F68" s="44"/>
      <c r="G68" s="43"/>
      <c r="H68" s="40">
        <f t="shared" si="8"/>
        <v>0</v>
      </c>
      <c r="I68" s="115"/>
    </row>
    <row r="69" spans="1:9" ht="16" thickBot="1">
      <c r="A69" s="188"/>
      <c r="B69" s="139" t="s">
        <v>65</v>
      </c>
      <c r="C69" s="92"/>
      <c r="D69" s="90"/>
      <c r="E69" s="91">
        <f>SUM(E62:E68)</f>
        <v>0</v>
      </c>
      <c r="F69" s="92"/>
      <c r="G69" s="90"/>
      <c r="H69" s="91">
        <f>SUM(H62:H68)</f>
        <v>0</v>
      </c>
      <c r="I69" s="93"/>
    </row>
    <row r="70" spans="1:9" ht="15">
      <c r="A70" s="189">
        <v>9</v>
      </c>
      <c r="B70" s="153" t="s">
        <v>66</v>
      </c>
      <c r="C70" s="98"/>
      <c r="D70" s="97"/>
      <c r="E70" s="95"/>
      <c r="F70" s="98"/>
      <c r="G70" s="97"/>
      <c r="H70" s="95"/>
      <c r="I70" s="119"/>
    </row>
    <row r="71" spans="1:9" ht="15">
      <c r="A71" s="190"/>
      <c r="B71" s="149" t="s">
        <v>67</v>
      </c>
      <c r="C71" s="47"/>
      <c r="D71" s="46"/>
      <c r="E71" s="7">
        <f aca="true" t="shared" si="9" ref="E71:H74">C71*D71</f>
        <v>0</v>
      </c>
      <c r="F71" s="47"/>
      <c r="G71" s="46"/>
      <c r="H71" s="7">
        <f t="shared" si="9"/>
        <v>0</v>
      </c>
      <c r="I71" s="116"/>
    </row>
    <row r="72" spans="1:9" ht="15">
      <c r="A72" s="190"/>
      <c r="B72" s="149" t="s">
        <v>68</v>
      </c>
      <c r="C72" s="47"/>
      <c r="D72" s="46"/>
      <c r="E72" s="7">
        <f t="shared" si="9"/>
        <v>0</v>
      </c>
      <c r="F72" s="47"/>
      <c r="G72" s="46"/>
      <c r="H72" s="7">
        <f t="shared" si="9"/>
        <v>0</v>
      </c>
      <c r="I72" s="116"/>
    </row>
    <row r="73" spans="1:9" ht="15">
      <c r="A73" s="190"/>
      <c r="B73" s="149" t="s">
        <v>69</v>
      </c>
      <c r="C73" s="47"/>
      <c r="D73" s="46"/>
      <c r="E73" s="7">
        <f t="shared" si="9"/>
        <v>0</v>
      </c>
      <c r="F73" s="47"/>
      <c r="G73" s="46"/>
      <c r="H73" s="7">
        <f t="shared" si="9"/>
        <v>0</v>
      </c>
      <c r="I73" s="116"/>
    </row>
    <row r="74" spans="1:9" ht="15">
      <c r="A74" s="190"/>
      <c r="B74" s="149" t="s">
        <v>33</v>
      </c>
      <c r="C74" s="47"/>
      <c r="D74" s="46"/>
      <c r="E74" s="7">
        <f t="shared" si="9"/>
        <v>0</v>
      </c>
      <c r="F74" s="47"/>
      <c r="G74" s="46"/>
      <c r="H74" s="7">
        <f t="shared" si="9"/>
        <v>0</v>
      </c>
      <c r="I74" s="116"/>
    </row>
    <row r="75" spans="1:9" ht="16" thickBot="1">
      <c r="A75" s="191"/>
      <c r="B75" s="141" t="s">
        <v>70</v>
      </c>
      <c r="C75" s="82"/>
      <c r="D75" s="80"/>
      <c r="E75" s="81">
        <f>SUM(E71:E74)</f>
        <v>0</v>
      </c>
      <c r="F75" s="82"/>
      <c r="G75" s="80">
        <f>SUM(E75:F75)</f>
        <v>0</v>
      </c>
      <c r="H75" s="81">
        <f>SUM(H71:H74)</f>
        <v>0</v>
      </c>
      <c r="I75" s="83"/>
    </row>
    <row r="76" spans="1:9" ht="30">
      <c r="A76" s="186">
        <v>10</v>
      </c>
      <c r="B76" s="151" t="s">
        <v>71</v>
      </c>
      <c r="C76" s="89"/>
      <c r="D76" s="87"/>
      <c r="E76" s="88"/>
      <c r="F76" s="89"/>
      <c r="G76" s="87"/>
      <c r="H76" s="88"/>
      <c r="I76" s="120"/>
    </row>
    <row r="77" spans="1:9" ht="15">
      <c r="A77" s="187"/>
      <c r="B77" s="152" t="s">
        <v>72</v>
      </c>
      <c r="C77" s="44"/>
      <c r="D77" s="43"/>
      <c r="E77" s="40">
        <f aca="true" t="shared" si="10" ref="E77:H81">C77*D77</f>
        <v>0</v>
      </c>
      <c r="F77" s="44"/>
      <c r="G77" s="43"/>
      <c r="H77" s="40">
        <f t="shared" si="10"/>
        <v>0</v>
      </c>
      <c r="I77" s="115"/>
    </row>
    <row r="78" spans="1:9" ht="15">
      <c r="A78" s="187"/>
      <c r="B78" s="152" t="s">
        <v>73</v>
      </c>
      <c r="C78" s="44"/>
      <c r="D78" s="43"/>
      <c r="E78" s="40">
        <f t="shared" si="10"/>
        <v>0</v>
      </c>
      <c r="F78" s="44"/>
      <c r="G78" s="43"/>
      <c r="H78" s="40">
        <f t="shared" si="10"/>
        <v>0</v>
      </c>
      <c r="I78" s="115"/>
    </row>
    <row r="79" spans="1:9" ht="15">
      <c r="A79" s="187"/>
      <c r="B79" s="152" t="s">
        <v>74</v>
      </c>
      <c r="C79" s="44"/>
      <c r="D79" s="43"/>
      <c r="E79" s="40">
        <f t="shared" si="10"/>
        <v>0</v>
      </c>
      <c r="F79" s="44"/>
      <c r="G79" s="43"/>
      <c r="H79" s="40">
        <f t="shared" si="10"/>
        <v>0</v>
      </c>
      <c r="I79" s="115"/>
    </row>
    <row r="80" spans="1:9" ht="15">
      <c r="A80" s="187"/>
      <c r="B80" s="152" t="s">
        <v>24</v>
      </c>
      <c r="C80" s="44"/>
      <c r="D80" s="43"/>
      <c r="E80" s="40">
        <f t="shared" si="10"/>
        <v>0</v>
      </c>
      <c r="F80" s="44"/>
      <c r="G80" s="43"/>
      <c r="H80" s="40">
        <f t="shared" si="10"/>
        <v>0</v>
      </c>
      <c r="I80" s="115"/>
    </row>
    <row r="81" spans="1:9" ht="15">
      <c r="A81" s="187"/>
      <c r="B81" s="152" t="s">
        <v>33</v>
      </c>
      <c r="C81" s="44"/>
      <c r="D81" s="43"/>
      <c r="E81" s="40">
        <f t="shared" si="10"/>
        <v>0</v>
      </c>
      <c r="F81" s="44"/>
      <c r="G81" s="43"/>
      <c r="H81" s="40">
        <f t="shared" si="10"/>
        <v>0</v>
      </c>
      <c r="I81" s="115"/>
    </row>
    <row r="82" spans="1:9" ht="31" thickBot="1">
      <c r="A82" s="188"/>
      <c r="B82" s="139" t="s">
        <v>75</v>
      </c>
      <c r="C82" s="92"/>
      <c r="D82" s="90"/>
      <c r="E82" s="91">
        <f>SUM(E77:E81)</f>
        <v>0</v>
      </c>
      <c r="F82" s="92"/>
      <c r="G82" s="90"/>
      <c r="H82" s="91">
        <f>SUM(H77:H81)</f>
        <v>0</v>
      </c>
      <c r="I82" s="93"/>
    </row>
    <row r="83" spans="1:9" ht="15">
      <c r="A83" s="183">
        <v>11</v>
      </c>
      <c r="B83" s="153" t="s">
        <v>80</v>
      </c>
      <c r="C83" s="98"/>
      <c r="D83" s="97"/>
      <c r="E83" s="95"/>
      <c r="F83" s="98"/>
      <c r="G83" s="97"/>
      <c r="H83" s="95"/>
      <c r="I83" s="119"/>
    </row>
    <row r="84" spans="1:9" ht="15">
      <c r="A84" s="184"/>
      <c r="B84" s="126" t="s">
        <v>17</v>
      </c>
      <c r="C84" s="47"/>
      <c r="D84" s="46"/>
      <c r="E84" s="7">
        <f aca="true" t="shared" si="11" ref="E84:H92">C84*D84</f>
        <v>0</v>
      </c>
      <c r="F84" s="47"/>
      <c r="G84" s="46"/>
      <c r="H84" s="7">
        <f t="shared" si="11"/>
        <v>0</v>
      </c>
      <c r="I84" s="116"/>
    </row>
    <row r="85" spans="1:9" ht="15">
      <c r="A85" s="184"/>
      <c r="B85" s="126" t="s">
        <v>18</v>
      </c>
      <c r="C85" s="47"/>
      <c r="D85" s="46"/>
      <c r="E85" s="7">
        <f t="shared" si="11"/>
        <v>0</v>
      </c>
      <c r="F85" s="47"/>
      <c r="G85" s="46"/>
      <c r="H85" s="7">
        <f t="shared" si="11"/>
        <v>0</v>
      </c>
      <c r="I85" s="116"/>
    </row>
    <row r="86" spans="1:9" ht="15">
      <c r="A86" s="184"/>
      <c r="B86" s="126" t="s">
        <v>81</v>
      </c>
      <c r="C86" s="47"/>
      <c r="D86" s="46"/>
      <c r="E86" s="7">
        <f t="shared" si="11"/>
        <v>0</v>
      </c>
      <c r="F86" s="47"/>
      <c r="G86" s="46"/>
      <c r="H86" s="7">
        <f t="shared" si="11"/>
        <v>0</v>
      </c>
      <c r="I86" s="116"/>
    </row>
    <row r="87" spans="1:9" ht="15">
      <c r="A87" s="184"/>
      <c r="B87" s="126" t="s">
        <v>82</v>
      </c>
      <c r="C87" s="47"/>
      <c r="D87" s="46"/>
      <c r="E87" s="7">
        <f t="shared" si="11"/>
        <v>0</v>
      </c>
      <c r="F87" s="47"/>
      <c r="G87" s="46"/>
      <c r="H87" s="7">
        <f t="shared" si="11"/>
        <v>0</v>
      </c>
      <c r="I87" s="116"/>
    </row>
    <row r="88" spans="1:9" ht="15">
      <c r="A88" s="184"/>
      <c r="B88" s="126" t="s">
        <v>23</v>
      </c>
      <c r="C88" s="47"/>
      <c r="D88" s="46"/>
      <c r="E88" s="7">
        <f t="shared" si="11"/>
        <v>0</v>
      </c>
      <c r="F88" s="47"/>
      <c r="G88" s="46"/>
      <c r="H88" s="7">
        <f t="shared" si="11"/>
        <v>0</v>
      </c>
      <c r="I88" s="116"/>
    </row>
    <row r="89" spans="1:9" ht="15">
      <c r="A89" s="184"/>
      <c r="B89" s="126" t="s">
        <v>19</v>
      </c>
      <c r="C89" s="47"/>
      <c r="D89" s="46"/>
      <c r="E89" s="7">
        <f t="shared" si="11"/>
        <v>0</v>
      </c>
      <c r="F89" s="47"/>
      <c r="G89" s="46"/>
      <c r="H89" s="7">
        <f t="shared" si="11"/>
        <v>0</v>
      </c>
      <c r="I89" s="116"/>
    </row>
    <row r="90" spans="1:9" ht="15">
      <c r="A90" s="184"/>
      <c r="B90" s="126" t="s">
        <v>20</v>
      </c>
      <c r="C90" s="47"/>
      <c r="D90" s="46"/>
      <c r="E90" s="7">
        <f t="shared" si="11"/>
        <v>0</v>
      </c>
      <c r="F90" s="47"/>
      <c r="G90" s="46"/>
      <c r="H90" s="7">
        <f t="shared" si="11"/>
        <v>0</v>
      </c>
      <c r="I90" s="116"/>
    </row>
    <row r="91" spans="1:9" ht="15">
      <c r="A91" s="184"/>
      <c r="B91" s="126" t="s">
        <v>21</v>
      </c>
      <c r="C91" s="47"/>
      <c r="D91" s="46"/>
      <c r="E91" s="7">
        <f t="shared" si="11"/>
        <v>0</v>
      </c>
      <c r="F91" s="47"/>
      <c r="G91" s="46"/>
      <c r="H91" s="7">
        <f t="shared" si="11"/>
        <v>0</v>
      </c>
      <c r="I91" s="116"/>
    </row>
    <row r="92" spans="1:9" ht="15">
      <c r="A92" s="184"/>
      <c r="B92" s="127" t="s">
        <v>83</v>
      </c>
      <c r="C92" s="47"/>
      <c r="D92" s="46"/>
      <c r="E92" s="7">
        <f t="shared" si="11"/>
        <v>0</v>
      </c>
      <c r="F92" s="47"/>
      <c r="G92" s="46"/>
      <c r="H92" s="7">
        <f t="shared" si="11"/>
        <v>0</v>
      </c>
      <c r="I92" s="116"/>
    </row>
    <row r="93" spans="1:9" ht="16" thickBot="1">
      <c r="A93" s="185"/>
      <c r="B93" s="141" t="s">
        <v>113</v>
      </c>
      <c r="C93" s="82"/>
      <c r="D93" s="80"/>
      <c r="E93" s="81">
        <f>SUM(E84:E92)</f>
        <v>0</v>
      </c>
      <c r="F93" s="82"/>
      <c r="G93" s="80"/>
      <c r="H93" s="81">
        <f>SUM(H84:H92)</f>
        <v>0</v>
      </c>
      <c r="I93" s="83"/>
    </row>
    <row r="94" spans="1:9" ht="15">
      <c r="A94" s="186">
        <v>12</v>
      </c>
      <c r="B94" s="151" t="s">
        <v>87</v>
      </c>
      <c r="C94" s="89"/>
      <c r="D94" s="96"/>
      <c r="E94" s="88"/>
      <c r="F94" s="89"/>
      <c r="G94" s="87"/>
      <c r="H94" s="88"/>
      <c r="I94" s="120"/>
    </row>
    <row r="95" spans="1:9" ht="15">
      <c r="A95" s="187"/>
      <c r="B95" s="154" t="s">
        <v>86</v>
      </c>
      <c r="C95" s="65"/>
      <c r="D95" s="64"/>
      <c r="E95" s="10">
        <f aca="true" t="shared" si="12" ref="E95:H98">C95*D95</f>
        <v>0</v>
      </c>
      <c r="F95" s="65"/>
      <c r="G95" s="64"/>
      <c r="H95" s="10">
        <f t="shared" si="12"/>
        <v>0</v>
      </c>
      <c r="I95" s="121"/>
    </row>
    <row r="96" spans="1:9" ht="15">
      <c r="A96" s="187"/>
      <c r="B96" s="154" t="s">
        <v>115</v>
      </c>
      <c r="C96" s="65"/>
      <c r="D96" s="64"/>
      <c r="E96" s="10">
        <f t="shared" si="12"/>
        <v>0</v>
      </c>
      <c r="F96" s="65"/>
      <c r="G96" s="64"/>
      <c r="H96" s="10">
        <f t="shared" si="12"/>
        <v>0</v>
      </c>
      <c r="I96" s="121"/>
    </row>
    <row r="97" spans="1:9" ht="15">
      <c r="A97" s="187"/>
      <c r="B97" s="154" t="s">
        <v>85</v>
      </c>
      <c r="C97" s="65"/>
      <c r="D97" s="64"/>
      <c r="E97" s="10">
        <f t="shared" si="12"/>
        <v>0</v>
      </c>
      <c r="F97" s="65"/>
      <c r="G97" s="64"/>
      <c r="H97" s="10">
        <f t="shared" si="12"/>
        <v>0</v>
      </c>
      <c r="I97" s="121"/>
    </row>
    <row r="98" spans="1:9" ht="15">
      <c r="A98" s="187"/>
      <c r="B98" s="154" t="s">
        <v>84</v>
      </c>
      <c r="C98" s="65"/>
      <c r="D98" s="64"/>
      <c r="E98" s="10">
        <f t="shared" si="12"/>
        <v>0</v>
      </c>
      <c r="F98" s="65"/>
      <c r="G98" s="64"/>
      <c r="H98" s="10">
        <f t="shared" si="12"/>
        <v>0</v>
      </c>
      <c r="I98" s="121"/>
    </row>
    <row r="99" spans="1:9" ht="16" thickBot="1">
      <c r="A99" s="188"/>
      <c r="B99" s="139" t="s">
        <v>88</v>
      </c>
      <c r="C99" s="92"/>
      <c r="D99" s="90"/>
      <c r="E99" s="91">
        <f>SUM(E95:E98)</f>
        <v>0</v>
      </c>
      <c r="F99" s="92"/>
      <c r="G99" s="90"/>
      <c r="H99" s="91">
        <f>SUM(H95:H98)</f>
        <v>0</v>
      </c>
      <c r="I99" s="93"/>
    </row>
    <row r="100" spans="1:9" ht="30">
      <c r="A100" s="189">
        <v>13</v>
      </c>
      <c r="B100" s="128" t="s">
        <v>89</v>
      </c>
      <c r="C100" s="125"/>
      <c r="D100" s="94"/>
      <c r="E100" s="95"/>
      <c r="F100" s="125"/>
      <c r="G100" s="94"/>
      <c r="H100" s="95"/>
      <c r="I100" s="119"/>
    </row>
    <row r="101" spans="1:9" ht="15">
      <c r="A101" s="190"/>
      <c r="B101" s="155" t="s">
        <v>116</v>
      </c>
      <c r="C101" s="47">
        <f>0.001*2080</f>
        <v>2.08</v>
      </c>
      <c r="D101" s="46"/>
      <c r="E101" s="48">
        <f>C101*D101</f>
        <v>0</v>
      </c>
      <c r="F101" s="47">
        <f>0.001*2080</f>
        <v>2.08</v>
      </c>
      <c r="G101" s="46"/>
      <c r="H101" s="48">
        <f>F101*G101</f>
        <v>0</v>
      </c>
      <c r="I101" s="116"/>
    </row>
    <row r="102" spans="1:9" ht="15">
      <c r="A102" s="190"/>
      <c r="B102" s="155" t="s">
        <v>117</v>
      </c>
      <c r="C102" s="47">
        <f>0.0001*2080</f>
        <v>0.20800000000000002</v>
      </c>
      <c r="D102" s="46"/>
      <c r="E102" s="48">
        <f aca="true" t="shared" si="13" ref="E102:H104">C102*D102</f>
        <v>0</v>
      </c>
      <c r="F102" s="47">
        <f>0.0001*2080</f>
        <v>0.20800000000000002</v>
      </c>
      <c r="G102" s="46"/>
      <c r="H102" s="48">
        <f aca="true" t="shared" si="14" ref="H102:H103">F102*G102</f>
        <v>0</v>
      </c>
      <c r="I102" s="116"/>
    </row>
    <row r="103" spans="1:9" ht="15">
      <c r="A103" s="190"/>
      <c r="B103" s="155" t="s">
        <v>118</v>
      </c>
      <c r="C103" s="47">
        <f>0.00001*2080</f>
        <v>0.020800000000000003</v>
      </c>
      <c r="D103" s="46"/>
      <c r="E103" s="48">
        <f t="shared" si="13"/>
        <v>0</v>
      </c>
      <c r="F103" s="47">
        <f>0.00001*2080</f>
        <v>0.020800000000000003</v>
      </c>
      <c r="G103" s="46"/>
      <c r="H103" s="48">
        <f t="shared" si="14"/>
        <v>0</v>
      </c>
      <c r="I103" s="116"/>
    </row>
    <row r="104" spans="1:9" ht="15">
      <c r="A104" s="190"/>
      <c r="B104" s="155" t="s">
        <v>90</v>
      </c>
      <c r="C104" s="47"/>
      <c r="D104" s="46"/>
      <c r="E104" s="48">
        <f t="shared" si="13"/>
        <v>0</v>
      </c>
      <c r="F104" s="47"/>
      <c r="G104" s="46"/>
      <c r="H104" s="48">
        <f t="shared" si="13"/>
        <v>0</v>
      </c>
      <c r="I104" s="116"/>
    </row>
    <row r="105" spans="1:9" ht="31" thickBot="1">
      <c r="A105" s="191"/>
      <c r="B105" s="141" t="s">
        <v>91</v>
      </c>
      <c r="C105" s="82"/>
      <c r="D105" s="80"/>
      <c r="E105" s="81">
        <f>SUM(E101:E104)</f>
        <v>0</v>
      </c>
      <c r="F105" s="82"/>
      <c r="G105" s="80"/>
      <c r="H105" s="81">
        <f>SUM(H101:H104)</f>
        <v>0</v>
      </c>
      <c r="I105" s="83"/>
    </row>
    <row r="106" spans="1:9" ht="30" customHeight="1">
      <c r="A106" s="186">
        <v>14</v>
      </c>
      <c r="B106" s="156" t="s">
        <v>92</v>
      </c>
      <c r="C106" s="89"/>
      <c r="D106" s="87"/>
      <c r="E106" s="88"/>
      <c r="F106" s="89"/>
      <c r="G106" s="87"/>
      <c r="H106" s="88"/>
      <c r="I106" s="120"/>
    </row>
    <row r="107" spans="1:9" ht="15">
      <c r="A107" s="187"/>
      <c r="B107" s="157" t="s">
        <v>93</v>
      </c>
      <c r="C107" s="44"/>
      <c r="D107" s="43"/>
      <c r="E107" s="45">
        <f aca="true" t="shared" si="15" ref="E107:H109">C107*D107</f>
        <v>0</v>
      </c>
      <c r="F107" s="44"/>
      <c r="G107" s="43"/>
      <c r="H107" s="45">
        <f t="shared" si="15"/>
        <v>0</v>
      </c>
      <c r="I107" s="115"/>
    </row>
    <row r="108" spans="1:9" ht="15">
      <c r="A108" s="187"/>
      <c r="B108" s="152" t="s">
        <v>94</v>
      </c>
      <c r="C108" s="44"/>
      <c r="D108" s="43"/>
      <c r="E108" s="45">
        <f t="shared" si="15"/>
        <v>0</v>
      </c>
      <c r="F108" s="44"/>
      <c r="G108" s="43"/>
      <c r="H108" s="45">
        <f t="shared" si="15"/>
        <v>0</v>
      </c>
      <c r="I108" s="115"/>
    </row>
    <row r="109" spans="1:9" ht="15">
      <c r="A109" s="187"/>
      <c r="B109" s="152" t="s">
        <v>95</v>
      </c>
      <c r="C109" s="44"/>
      <c r="D109" s="43"/>
      <c r="E109" s="45">
        <f t="shared" si="15"/>
        <v>0</v>
      </c>
      <c r="F109" s="44"/>
      <c r="G109" s="43"/>
      <c r="H109" s="45">
        <f t="shared" si="15"/>
        <v>0</v>
      </c>
      <c r="I109" s="115"/>
    </row>
    <row r="110" spans="1:9" ht="31" thickBot="1">
      <c r="A110" s="188"/>
      <c r="B110" s="139" t="s">
        <v>96</v>
      </c>
      <c r="C110" s="92"/>
      <c r="D110" s="90"/>
      <c r="E110" s="91">
        <f>SUM(E107:E109)</f>
        <v>0</v>
      </c>
      <c r="F110" s="92"/>
      <c r="G110" s="90"/>
      <c r="H110" s="91">
        <f>SUM(H107:H109)</f>
        <v>0</v>
      </c>
      <c r="I110" s="93"/>
    </row>
    <row r="111" spans="1:9" ht="30">
      <c r="A111" s="189">
        <v>15</v>
      </c>
      <c r="B111" s="129" t="s">
        <v>98</v>
      </c>
      <c r="C111" s="86"/>
      <c r="D111" s="84"/>
      <c r="E111" s="85"/>
      <c r="F111" s="86"/>
      <c r="G111" s="84"/>
      <c r="H111" s="85"/>
      <c r="I111" s="102"/>
    </row>
    <row r="112" spans="1:9" ht="15">
      <c r="A112" s="190"/>
      <c r="B112" s="130" t="s">
        <v>97</v>
      </c>
      <c r="C112" s="8"/>
      <c r="D112" s="9"/>
      <c r="E112" s="48">
        <f aca="true" t="shared" si="16" ref="E112:H113">C112*D112</f>
        <v>0</v>
      </c>
      <c r="F112" s="8"/>
      <c r="G112" s="9"/>
      <c r="H112" s="48">
        <f t="shared" si="16"/>
        <v>0</v>
      </c>
      <c r="I112" s="6"/>
    </row>
    <row r="113" spans="1:9" ht="15">
      <c r="A113" s="190"/>
      <c r="B113" s="130" t="s">
        <v>100</v>
      </c>
      <c r="C113" s="8"/>
      <c r="D113" s="9"/>
      <c r="E113" s="48">
        <f t="shared" si="16"/>
        <v>0</v>
      </c>
      <c r="F113" s="8"/>
      <c r="G113" s="9"/>
      <c r="H113" s="48">
        <f t="shared" si="16"/>
        <v>0</v>
      </c>
      <c r="I113" s="6"/>
    </row>
    <row r="114" spans="1:9" ht="46" thickBot="1">
      <c r="A114" s="191"/>
      <c r="B114" s="141" t="s">
        <v>99</v>
      </c>
      <c r="C114" s="82"/>
      <c r="D114" s="80"/>
      <c r="E114" s="81">
        <f>SUM(E112:E113)</f>
        <v>0</v>
      </c>
      <c r="F114" s="82"/>
      <c r="G114" s="80"/>
      <c r="H114" s="81">
        <f>SUM(H112:H113)</f>
        <v>0</v>
      </c>
      <c r="I114" s="83"/>
    </row>
    <row r="115" spans="1:9" ht="17" thickBot="1" thickTop="1">
      <c r="A115" s="49"/>
      <c r="B115" s="17"/>
      <c r="C115" s="15"/>
      <c r="D115" s="16"/>
      <c r="E115" s="16"/>
      <c r="F115" s="15"/>
      <c r="G115" s="16"/>
      <c r="H115" s="16"/>
      <c r="I115" s="15"/>
    </row>
    <row r="116" spans="1:9" ht="16" thickTop="1">
      <c r="A116" s="180" t="s">
        <v>101</v>
      </c>
      <c r="B116" s="181"/>
      <c r="C116" s="181"/>
      <c r="D116" s="181"/>
      <c r="E116" s="181"/>
      <c r="F116" s="181"/>
      <c r="G116" s="181"/>
      <c r="H116" s="181"/>
      <c r="I116" s="182"/>
    </row>
    <row r="117" spans="1:9" ht="15">
      <c r="A117" s="18">
        <v>1</v>
      </c>
      <c r="B117" s="19" t="str">
        <f>B12</f>
        <v>Total Hardware and Application Costs (One-time)</v>
      </c>
      <c r="C117" s="19"/>
      <c r="D117" s="19"/>
      <c r="E117" s="19">
        <f aca="true" t="shared" si="17" ref="E117:I118">E12</f>
        <v>0</v>
      </c>
      <c r="F117" s="19"/>
      <c r="G117" s="19"/>
      <c r="H117" s="19">
        <f t="shared" si="17"/>
        <v>0</v>
      </c>
      <c r="I117" s="20">
        <f t="shared" si="17"/>
        <v>0</v>
      </c>
    </row>
    <row r="118" spans="1:9" ht="15">
      <c r="A118" s="21">
        <v>2</v>
      </c>
      <c r="B118" s="19" t="str">
        <f>B25</f>
        <v>Total Installation and Training Costs (One-time)</v>
      </c>
      <c r="C118" s="22"/>
      <c r="D118" s="23"/>
      <c r="E118" s="19">
        <f t="shared" si="17"/>
        <v>0</v>
      </c>
      <c r="F118" s="22"/>
      <c r="G118" s="23"/>
      <c r="H118" s="19">
        <f t="shared" si="17"/>
        <v>0</v>
      </c>
      <c r="I118" s="24"/>
    </row>
    <row r="119" spans="1:9" ht="16" thickBot="1">
      <c r="A119" s="77"/>
      <c r="B119" s="78" t="s">
        <v>105</v>
      </c>
      <c r="C119" s="74"/>
      <c r="D119" s="75"/>
      <c r="E119" s="75">
        <f>SUM(E117:E118)</f>
        <v>0</v>
      </c>
      <c r="F119" s="74"/>
      <c r="G119" s="75"/>
      <c r="H119" s="75">
        <f>SUM(H117:H118)</f>
        <v>0</v>
      </c>
      <c r="I119" s="79"/>
    </row>
    <row r="120" spans="1:9" ht="17" thickBot="1" thickTop="1">
      <c r="A120" s="49"/>
      <c r="B120" s="17"/>
      <c r="C120" s="15"/>
      <c r="D120" s="16"/>
      <c r="E120" s="16"/>
      <c r="F120" s="15"/>
      <c r="G120" s="16"/>
      <c r="H120" s="16"/>
      <c r="I120" s="15"/>
    </row>
    <row r="121" spans="1:9" ht="16" thickTop="1">
      <c r="A121" s="177" t="s">
        <v>12</v>
      </c>
      <c r="B121" s="178"/>
      <c r="C121" s="178"/>
      <c r="D121" s="178"/>
      <c r="E121" s="178"/>
      <c r="F121" s="178"/>
      <c r="G121" s="178"/>
      <c r="H121" s="178"/>
      <c r="I121" s="179"/>
    </row>
    <row r="122" spans="1:9" ht="15">
      <c r="A122" s="21">
        <v>3</v>
      </c>
      <c r="B122" s="25" t="str">
        <f>B33</f>
        <v>Total Environmental Costs (Monthly)</v>
      </c>
      <c r="C122" s="25"/>
      <c r="D122" s="25"/>
      <c r="E122" s="25">
        <f aca="true" t="shared" si="18" ref="E122:I122">E33</f>
        <v>0</v>
      </c>
      <c r="F122" s="25"/>
      <c r="G122" s="25"/>
      <c r="H122" s="25">
        <f t="shared" si="18"/>
        <v>0</v>
      </c>
      <c r="I122" s="26">
        <f t="shared" si="18"/>
        <v>0</v>
      </c>
    </row>
    <row r="123" spans="1:9" ht="15">
      <c r="A123" s="21">
        <v>6</v>
      </c>
      <c r="B123" s="25" t="str">
        <f>B51</f>
        <v>Total Data Network Costs (Monthly)</v>
      </c>
      <c r="C123" s="25"/>
      <c r="D123" s="25"/>
      <c r="E123" s="25">
        <f aca="true" t="shared" si="19" ref="E123:I123">E51</f>
        <v>0</v>
      </c>
      <c r="F123" s="25"/>
      <c r="G123" s="25"/>
      <c r="H123" s="25">
        <f t="shared" si="19"/>
        <v>0</v>
      </c>
      <c r="I123" s="26">
        <f t="shared" si="19"/>
        <v>0</v>
      </c>
    </row>
    <row r="124" spans="1:9" ht="15">
      <c r="A124" s="21">
        <v>7</v>
      </c>
      <c r="B124" s="25" t="str">
        <f>B60</f>
        <v>Total Voice Network Costs (Monthly)</v>
      </c>
      <c r="C124" s="25"/>
      <c r="D124" s="25"/>
      <c r="E124" s="25">
        <f aca="true" t="shared" si="20" ref="E124:I124">E60</f>
        <v>0</v>
      </c>
      <c r="F124" s="25"/>
      <c r="G124" s="25"/>
      <c r="H124" s="25">
        <f t="shared" si="20"/>
        <v>0</v>
      </c>
      <c r="I124" s="26">
        <f t="shared" si="20"/>
        <v>0</v>
      </c>
    </row>
    <row r="125" spans="1:9" ht="15">
      <c r="A125" s="21">
        <v>8</v>
      </c>
      <c r="B125" s="25" t="str">
        <f>B69</f>
        <v>Total Voice Usage Costs (Monthly)</v>
      </c>
      <c r="C125" s="25"/>
      <c r="D125" s="25"/>
      <c r="E125" s="25">
        <f aca="true" t="shared" si="21" ref="E125:I125">E69</f>
        <v>0</v>
      </c>
      <c r="F125" s="25"/>
      <c r="G125" s="25"/>
      <c r="H125" s="25">
        <f t="shared" si="21"/>
        <v>0</v>
      </c>
      <c r="I125" s="26">
        <f t="shared" si="21"/>
        <v>0</v>
      </c>
    </row>
    <row r="126" spans="1:9" ht="30">
      <c r="A126" s="21">
        <v>10</v>
      </c>
      <c r="B126" s="25" t="str">
        <f>B82</f>
        <v>Total Audio, Video, Web Conferencing and Collaboration Costs  (Monthly)</v>
      </c>
      <c r="C126" s="25"/>
      <c r="D126" s="25"/>
      <c r="E126" s="25">
        <f aca="true" t="shared" si="22" ref="E126:I126">E82</f>
        <v>0</v>
      </c>
      <c r="F126" s="25"/>
      <c r="G126" s="27"/>
      <c r="H126" s="25">
        <f t="shared" si="22"/>
        <v>0</v>
      </c>
      <c r="I126" s="26">
        <f t="shared" si="22"/>
        <v>0</v>
      </c>
    </row>
    <row r="127" spans="1:9" ht="15">
      <c r="A127" s="21">
        <v>11</v>
      </c>
      <c r="B127" s="25" t="str">
        <f>B93</f>
        <v>Total UCaaS Subscription Costs  (Monthly)</v>
      </c>
      <c r="C127" s="25"/>
      <c r="D127" s="25"/>
      <c r="E127" s="25">
        <f aca="true" t="shared" si="23" ref="E127:I127">E93</f>
        <v>0</v>
      </c>
      <c r="F127" s="25"/>
      <c r="G127" s="25"/>
      <c r="H127" s="25">
        <f t="shared" si="23"/>
        <v>0</v>
      </c>
      <c r="I127" s="26">
        <f t="shared" si="23"/>
        <v>0</v>
      </c>
    </row>
    <row r="128" spans="1:9" ht="15">
      <c r="A128" s="21">
        <v>12</v>
      </c>
      <c r="B128" s="25" t="str">
        <f>B99</f>
        <v>Total Help Desk and IT Costs (Monthly)</v>
      </c>
      <c r="C128" s="25"/>
      <c r="D128" s="25"/>
      <c r="E128" s="25">
        <f aca="true" t="shared" si="24" ref="E128:I128">E99</f>
        <v>0</v>
      </c>
      <c r="F128" s="25"/>
      <c r="G128" s="25"/>
      <c r="H128" s="25">
        <f t="shared" si="24"/>
        <v>0</v>
      </c>
      <c r="I128" s="26">
        <f t="shared" si="24"/>
        <v>0</v>
      </c>
    </row>
    <row r="129" spans="1:9" ht="30">
      <c r="A129" s="21">
        <v>14</v>
      </c>
      <c r="B129" s="25" t="str">
        <f>B110</f>
        <v>Total Production efficiencies and revenue gained by system improvements  (Monthly)</v>
      </c>
      <c r="C129" s="25"/>
      <c r="D129" s="25"/>
      <c r="E129" s="25">
        <f aca="true" t="shared" si="25" ref="E129:I129">E110</f>
        <v>0</v>
      </c>
      <c r="F129" s="25"/>
      <c r="G129" s="25"/>
      <c r="H129" s="25">
        <f t="shared" si="25"/>
        <v>0</v>
      </c>
      <c r="I129" s="26">
        <f t="shared" si="25"/>
        <v>0</v>
      </c>
    </row>
    <row r="130" spans="1:9" ht="45">
      <c r="A130" s="21">
        <v>15</v>
      </c>
      <c r="B130" s="25" t="str">
        <f>B114</f>
        <v>Total Reductions in customer churn based on improved service related to adoption of UC  (Monthly)</v>
      </c>
      <c r="C130" s="25"/>
      <c r="D130" s="25"/>
      <c r="E130" s="25">
        <f aca="true" t="shared" si="26" ref="E130:I130">E114</f>
        <v>0</v>
      </c>
      <c r="F130" s="25"/>
      <c r="G130" s="25"/>
      <c r="H130" s="25">
        <f t="shared" si="26"/>
        <v>0</v>
      </c>
      <c r="I130" s="26">
        <f t="shared" si="26"/>
        <v>0</v>
      </c>
    </row>
    <row r="131" spans="1:9" ht="16" thickBot="1">
      <c r="A131" s="77"/>
      <c r="B131" s="73" t="s">
        <v>104</v>
      </c>
      <c r="C131" s="74"/>
      <c r="D131" s="75"/>
      <c r="E131" s="75">
        <f>SUM(E126:E128)-E129-E130</f>
        <v>0</v>
      </c>
      <c r="F131" s="74"/>
      <c r="G131" s="75"/>
      <c r="H131" s="75">
        <f>SUM(H126:H128)-H129-H130</f>
        <v>0</v>
      </c>
      <c r="I131" s="76"/>
    </row>
    <row r="132" spans="1:9" ht="17" thickBot="1" thickTop="1">
      <c r="A132" s="49"/>
      <c r="B132" s="158"/>
      <c r="C132" s="15"/>
      <c r="D132" s="16"/>
      <c r="E132" s="16"/>
      <c r="F132" s="15"/>
      <c r="G132" s="16"/>
      <c r="H132" s="16"/>
      <c r="I132" s="15"/>
    </row>
    <row r="133" spans="1:9" ht="16" thickTop="1">
      <c r="A133" s="177" t="s">
        <v>102</v>
      </c>
      <c r="B133" s="178"/>
      <c r="C133" s="178"/>
      <c r="D133" s="178"/>
      <c r="E133" s="178"/>
      <c r="F133" s="178"/>
      <c r="G133" s="178"/>
      <c r="H133" s="178"/>
      <c r="I133" s="179"/>
    </row>
    <row r="134" spans="1:9" ht="15">
      <c r="A134" s="28">
        <v>4</v>
      </c>
      <c r="B134" s="25" t="str">
        <f>B38</f>
        <v>Total Cost of Capital (Annual)</v>
      </c>
      <c r="C134" s="22"/>
      <c r="D134" s="23"/>
      <c r="E134" s="25">
        <f>E38</f>
        <v>0</v>
      </c>
      <c r="F134" s="22"/>
      <c r="G134" s="23"/>
      <c r="H134" s="25">
        <f>H38</f>
        <v>0</v>
      </c>
      <c r="I134" s="29"/>
    </row>
    <row r="135" spans="1:9" ht="15">
      <c r="A135" s="28">
        <v>5</v>
      </c>
      <c r="B135" s="25" t="str">
        <f>B43</f>
        <v>Total Depreciation Costs (Annual)</v>
      </c>
      <c r="C135" s="22"/>
      <c r="D135" s="23"/>
      <c r="E135" s="25">
        <f>E43</f>
        <v>0</v>
      </c>
      <c r="F135" s="22"/>
      <c r="G135" s="23"/>
      <c r="H135" s="25">
        <f>H43</f>
        <v>0</v>
      </c>
      <c r="I135" s="29"/>
    </row>
    <row r="136" spans="1:9" ht="15">
      <c r="A136" s="28">
        <v>9</v>
      </c>
      <c r="B136" s="25" t="str">
        <f>B75</f>
        <v>Total Maintenance Costs (Annual)</v>
      </c>
      <c r="C136" s="22"/>
      <c r="D136" s="23"/>
      <c r="E136" s="25">
        <f>E75</f>
        <v>0</v>
      </c>
      <c r="F136" s="22"/>
      <c r="G136" s="23"/>
      <c r="H136" s="25">
        <f>H75</f>
        <v>0</v>
      </c>
      <c r="I136" s="29"/>
    </row>
    <row r="137" spans="1:9" ht="30">
      <c r="A137" s="28">
        <v>13</v>
      </c>
      <c r="B137" s="25" t="str">
        <f>B105</f>
        <v>Total Costs for Production and revenue losses from outage and maintenance downtime (Annual)</v>
      </c>
      <c r="C137" s="22"/>
      <c r="D137" s="23"/>
      <c r="E137" s="25">
        <f>E105</f>
        <v>0</v>
      </c>
      <c r="F137" s="22"/>
      <c r="G137" s="23"/>
      <c r="H137" s="25">
        <f>H105</f>
        <v>0</v>
      </c>
      <c r="I137" s="29"/>
    </row>
    <row r="138" spans="1:9" ht="16" thickBot="1">
      <c r="A138" s="72"/>
      <c r="B138" s="73" t="s">
        <v>103</v>
      </c>
      <c r="C138" s="74"/>
      <c r="D138" s="75"/>
      <c r="E138" s="75">
        <f>SUM(E134:E137)</f>
        <v>0</v>
      </c>
      <c r="F138" s="74"/>
      <c r="G138" s="75"/>
      <c r="H138" s="75">
        <f>SUM(H134:H137)</f>
        <v>0</v>
      </c>
      <c r="I138" s="76"/>
    </row>
    <row r="139" spans="1:9" ht="17" thickBot="1" thickTop="1">
      <c r="A139" s="49"/>
      <c r="B139" s="158"/>
      <c r="C139" s="15"/>
      <c r="D139" s="16"/>
      <c r="E139" s="16"/>
      <c r="F139" s="15"/>
      <c r="G139" s="16"/>
      <c r="H139" s="16"/>
      <c r="I139" s="15"/>
    </row>
    <row r="140" spans="1:9" ht="16" thickTop="1">
      <c r="A140" s="30"/>
      <c r="B140" s="31" t="s">
        <v>107</v>
      </c>
      <c r="C140" s="32" t="s">
        <v>25</v>
      </c>
      <c r="D140" s="33" t="s">
        <v>26</v>
      </c>
      <c r="E140" s="33" t="s">
        <v>27</v>
      </c>
      <c r="F140" s="32" t="s">
        <v>28</v>
      </c>
      <c r="G140" s="33" t="s">
        <v>29</v>
      </c>
      <c r="H140" s="33" t="s">
        <v>30</v>
      </c>
      <c r="I140" s="34"/>
    </row>
    <row r="141" spans="1:9" ht="16" thickBot="1">
      <c r="A141" s="35"/>
      <c r="B141" s="36" t="s">
        <v>10</v>
      </c>
      <c r="C141" s="37">
        <f>+$E$119+$E$138*($E$131*12)-E75</f>
        <v>0</v>
      </c>
      <c r="D141" s="37">
        <f>$E$138+(12*$E$131)</f>
        <v>0</v>
      </c>
      <c r="E141" s="37">
        <f aca="true" t="shared" si="27" ref="E141:G141">$E$138+(12*$E$131)</f>
        <v>0</v>
      </c>
      <c r="F141" s="37">
        <f t="shared" si="27"/>
        <v>0</v>
      </c>
      <c r="G141" s="37">
        <f t="shared" si="27"/>
        <v>0</v>
      </c>
      <c r="H141" s="37">
        <f>SUM(C141:G141)</f>
        <v>0</v>
      </c>
      <c r="I141" s="38"/>
    </row>
    <row r="142" spans="1:9" ht="17" thickBot="1" thickTop="1">
      <c r="A142" s="49"/>
      <c r="B142" s="158"/>
      <c r="C142" s="15"/>
      <c r="D142" s="15"/>
      <c r="E142" s="15"/>
      <c r="F142" s="15"/>
      <c r="G142" s="15"/>
      <c r="H142" s="15"/>
      <c r="I142" s="15"/>
    </row>
    <row r="143" spans="1:9" ht="16" thickTop="1">
      <c r="A143" s="30"/>
      <c r="B143" s="31" t="s">
        <v>106</v>
      </c>
      <c r="C143" s="32" t="s">
        <v>25</v>
      </c>
      <c r="D143" s="33" t="s">
        <v>26</v>
      </c>
      <c r="E143" s="33" t="s">
        <v>27</v>
      </c>
      <c r="F143" s="32" t="s">
        <v>28</v>
      </c>
      <c r="G143" s="33" t="s">
        <v>29</v>
      </c>
      <c r="H143" s="33" t="s">
        <v>30</v>
      </c>
      <c r="I143" s="34"/>
    </row>
    <row r="144" spans="1:9" ht="16" thickBot="1">
      <c r="A144" s="35"/>
      <c r="B144" s="36" t="s">
        <v>10</v>
      </c>
      <c r="C144" s="37">
        <f>+$H$119+$H$138*($H$131*12)</f>
        <v>0</v>
      </c>
      <c r="D144" s="37">
        <f>$H$138+(12*$H$131)</f>
        <v>0</v>
      </c>
      <c r="E144" s="37">
        <f aca="true" t="shared" si="28" ref="E144:G144">$H$138+(12*$H$131)</f>
        <v>0</v>
      </c>
      <c r="F144" s="37">
        <f t="shared" si="28"/>
        <v>0</v>
      </c>
      <c r="G144" s="37">
        <f t="shared" si="28"/>
        <v>0</v>
      </c>
      <c r="H144" s="37">
        <f>SUM(C144:G144)</f>
        <v>0</v>
      </c>
      <c r="I144" s="38"/>
    </row>
    <row r="145" spans="1:9" ht="17" thickBot="1" thickTop="1">
      <c r="A145" s="159"/>
      <c r="B145" s="160"/>
      <c r="C145" s="160"/>
      <c r="D145" s="160"/>
      <c r="E145" s="160"/>
      <c r="F145" s="160"/>
      <c r="G145" s="160"/>
      <c r="H145" s="161"/>
      <c r="I145" s="160"/>
    </row>
    <row r="146" spans="1:9" ht="30">
      <c r="A146" s="162"/>
      <c r="B146" s="66" t="s">
        <v>109</v>
      </c>
      <c r="C146" s="67"/>
      <c r="D146" s="163"/>
      <c r="E146" s="163"/>
      <c r="F146" s="163"/>
      <c r="G146" s="163"/>
      <c r="H146" s="163"/>
      <c r="I146" s="164"/>
    </row>
    <row r="147" spans="1:9" ht="30">
      <c r="A147" s="165"/>
      <c r="B147" s="68" t="s">
        <v>108</v>
      </c>
      <c r="C147" s="69">
        <f>IF($C$146=0,0,H141/60/$C$146)</f>
        <v>0</v>
      </c>
      <c r="D147" s="3"/>
      <c r="E147" s="3"/>
      <c r="F147" s="3"/>
      <c r="G147" s="3"/>
      <c r="H147" s="3"/>
      <c r="I147" s="166"/>
    </row>
    <row r="148" spans="1:9" ht="16" thickBot="1">
      <c r="A148" s="167"/>
      <c r="B148" s="70" t="s">
        <v>110</v>
      </c>
      <c r="C148" s="71">
        <f>IF($C$146=0,0,H144/60/$C$146)</f>
        <v>0</v>
      </c>
      <c r="D148" s="168"/>
      <c r="E148" s="168"/>
      <c r="F148" s="168"/>
      <c r="G148" s="168"/>
      <c r="H148" s="168"/>
      <c r="I148" s="2"/>
    </row>
  </sheetData>
  <mergeCells count="19">
    <mergeCell ref="A1:B1"/>
    <mergeCell ref="A100:A105"/>
    <mergeCell ref="A106:A110"/>
    <mergeCell ref="A111:A114"/>
    <mergeCell ref="A121:I121"/>
    <mergeCell ref="A3:A12"/>
    <mergeCell ref="A13:A25"/>
    <mergeCell ref="A26:A33"/>
    <mergeCell ref="A34:A38"/>
    <mergeCell ref="A39:A43"/>
    <mergeCell ref="A44:A51"/>
    <mergeCell ref="A133:I133"/>
    <mergeCell ref="A116:I116"/>
    <mergeCell ref="A52:A60"/>
    <mergeCell ref="A61:A69"/>
    <mergeCell ref="A70:A75"/>
    <mergeCell ref="A76:A82"/>
    <mergeCell ref="A83:A93"/>
    <mergeCell ref="A94:A99"/>
  </mergeCells>
  <hyperlinks>
    <hyperlink ref="B2" r:id="rId1" display="http://crystaltechnologies.com/our-company/blog/"/>
  </hyperlinks>
  <printOptions horizontalCentered="1"/>
  <pageMargins left="0.5" right="0.5" top="1" bottom="1" header="0.5" footer="0.5"/>
  <pageSetup fitToHeight="0" fitToWidth="1" horizontalDpi="600" verticalDpi="600" orientation="landscape" r:id="rId4"/>
  <headerFooter alignWithMargins="0">
    <oddHeader>&amp;C&amp;F</oddHeader>
    <oddFooter>&amp;L&amp;D&amp;C&amp;A&amp;R&amp;Pof&amp;N</oddFooter>
  </headerFooter>
  <rowBreaks count="2" manualBreakCount="2">
    <brk id="75" max="16383" man="1"/>
    <brk id="115" max="16383" man="1"/>
  </rowBreaks>
  <ignoredErrors>
    <ignoredError sqref="E41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Crystal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rakey</dc:creator>
  <cp:keywords/>
  <dc:description/>
  <cp:lastModifiedBy>Microsoft Office User</cp:lastModifiedBy>
  <cp:lastPrinted>2016-08-25T14:53:33Z</cp:lastPrinted>
  <dcterms:created xsi:type="dcterms:W3CDTF">2008-05-08T10:25:08Z</dcterms:created>
  <dcterms:modified xsi:type="dcterms:W3CDTF">2016-09-26T14:57:33Z</dcterms:modified>
  <cp:category/>
  <cp:version/>
  <cp:contentType/>
  <cp:contentStatus/>
</cp:coreProperties>
</file>